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0"/>
  </bookViews>
  <sheets>
    <sheet name="Punkte Gesamt" sheetId="1" r:id="rId1"/>
    <sheet name="AvD" sheetId="2" r:id="rId2"/>
    <sheet name="Tabelle1" sheetId="3" r:id="rId3"/>
    <sheet name="Punkteschnitt Teilnehmer" sheetId="4" r:id="rId4"/>
    <sheet name="AP Fahrzeug" sheetId="5" r:id="rId5"/>
    <sheet name="AP Fahrer" sheetId="6" r:id="rId6"/>
    <sheet name="BHH1" sheetId="7" r:id="rId7"/>
    <sheet name="BHH2" sheetId="8" r:id="rId8"/>
    <sheet name="Zandvoort1" sheetId="9" r:id="rId9"/>
    <sheet name="Zandvoort2" sheetId="10" r:id="rId10"/>
    <sheet name="Spa1" sheetId="11" r:id="rId11"/>
    <sheet name="Spa2" sheetId="12" r:id="rId12"/>
    <sheet name="ADAC Hock1" sheetId="13" r:id="rId13"/>
    <sheet name="ADAC Hock2" sheetId="14" r:id="rId14"/>
    <sheet name="ADAC NBRG 1" sheetId="15" r:id="rId15"/>
    <sheet name="ADAC NBRG 2" sheetId="16" r:id="rId16"/>
  </sheets>
  <definedNames/>
  <calcPr fullCalcOnLoad="1"/>
</workbook>
</file>

<file path=xl/sharedStrings.xml><?xml version="1.0" encoding="utf-8"?>
<sst xmlns="http://schemas.openxmlformats.org/spreadsheetml/2006/main" count="729" uniqueCount="258">
  <si>
    <t>Pilz</t>
  </si>
  <si>
    <t>Axel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</si>
  <si>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</si>
  <si>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</si>
  <si>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</si>
  <si>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</si>
  <si>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</si>
  <si>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</si>
  <si>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</si>
  <si>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</si>
  <si>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</si>
  <si>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</si>
  <si>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</si>
  <si>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</si>
  <si>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</si>
  <si>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</si>
  <si>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</si>
  <si>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</si>
  <si>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</si>
  <si>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</si>
  <si>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</si>
  <si>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</si>
  <si>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</si>
  <si>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</si>
  <si>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</si>
  <si>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</si>
  <si>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</si>
  <si>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</si>
  <si>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</si>
  <si>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</si>
  <si>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</si>
  <si>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</si>
  <si>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</si>
  <si>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</si>
  <si>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</si>
  <si>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</si>
  <si>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</si>
  <si>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Hörter</t>
  </si>
  <si>
    <t>Meyer</t>
  </si>
  <si>
    <t>Bernardo</t>
  </si>
  <si>
    <t>Günter</t>
  </si>
  <si>
    <t>Metzger</t>
  </si>
  <si>
    <t>Burghard</t>
  </si>
  <si>
    <t>Roberto</t>
  </si>
  <si>
    <t>Hess</t>
  </si>
  <si>
    <t>Helmut</t>
  </si>
  <si>
    <t>Krämer</t>
  </si>
  <si>
    <t>Behn</t>
  </si>
  <si>
    <t>Rudolf</t>
  </si>
  <si>
    <t>Grassinger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</si>
  <si>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</si>
  <si>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</si>
  <si>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</si>
  <si>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</si>
  <si>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</si>
  <si>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</si>
  <si>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</si>
  <si>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</si>
  <si>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</si>
  <si>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</si>
  <si>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</si>
  <si>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</si>
  <si>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</si>
  <si>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</si>
  <si>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</si>
  <si>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</si>
  <si>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</si>
  <si>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</si>
  <si>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</si>
  <si>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</si>
  <si>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</si>
  <si>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</si>
  <si>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</si>
  <si>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</si>
  <si>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</si>
  <si>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>Chevron B43</t>
  </si>
  <si>
    <t>Ralt RT3</t>
  </si>
  <si>
    <t>March 793</t>
  </si>
  <si>
    <t>Ralt RT1</t>
  </si>
  <si>
    <t>Martini MK39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</si>
  <si>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</si>
  <si>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</si>
  <si>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</si>
  <si>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</si>
  <si>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</si>
  <si>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</si>
  <si>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</si>
  <si>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</si>
  <si>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</si>
  <si>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</si>
  <si>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</si>
  <si>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</si>
  <si>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Tiga SC81</t>
  </si>
  <si>
    <t>Swift DB2</t>
  </si>
  <si>
    <t>Swift SB2</t>
  </si>
  <si>
    <t>Royale RP37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</si>
  <si>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</si>
  <si>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</si>
  <si>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</si>
  <si>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</si>
  <si>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</si>
  <si>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</si>
  <si>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</si>
  <si>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</si>
  <si>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</si>
  <si>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GO6</t>
  </si>
  <si>
    <t>Hoffmann</t>
  </si>
  <si>
    <t>Nikolaj</t>
  </si>
  <si>
    <t>Madsen</t>
  </si>
  <si>
    <t>Stig</t>
  </si>
  <si>
    <t>Elio</t>
  </si>
  <si>
    <t>Valerio</t>
  </si>
  <si>
    <t>Langfermann</t>
  </si>
  <si>
    <t>Heinrich</t>
  </si>
  <si>
    <t>Björring</t>
  </si>
  <si>
    <t>Lange</t>
  </si>
  <si>
    <t>Heinz</t>
  </si>
  <si>
    <t>Fischer</t>
  </si>
  <si>
    <t>Werner</t>
  </si>
  <si>
    <t>Rönz</t>
  </si>
  <si>
    <t>Dennis</t>
  </si>
  <si>
    <t>Dallara F386</t>
  </si>
  <si>
    <t>Dallara F387</t>
  </si>
  <si>
    <t>Reynard SF87</t>
  </si>
  <si>
    <t>Schiesser F43</t>
  </si>
  <si>
    <t>March 713</t>
  </si>
  <si>
    <t xml:space="preserve">Hardy </t>
  </si>
  <si>
    <t>Shrike P15</t>
  </si>
  <si>
    <t>Tiga SC85</t>
  </si>
  <si>
    <t>Scherle</t>
  </si>
  <si>
    <t>Thönnes</t>
  </si>
  <si>
    <t>HRA Punktetabelle 2017</t>
  </si>
  <si>
    <t>Brabham Martini</t>
  </si>
  <si>
    <t>Ralt RT30</t>
  </si>
  <si>
    <t>March 743</t>
  </si>
  <si>
    <t>Davide</t>
  </si>
  <si>
    <t>Reynard F387</t>
  </si>
  <si>
    <t>Caussanel</t>
  </si>
  <si>
    <t>Brabham BT41</t>
  </si>
  <si>
    <t>Houzelot</t>
  </si>
  <si>
    <t>Bruno</t>
  </si>
  <si>
    <t>Ralt Rt3 84</t>
  </si>
  <si>
    <t>Candiani</t>
  </si>
  <si>
    <t>Gianluigi</t>
  </si>
  <si>
    <t>Reynard 88S</t>
  </si>
  <si>
    <t>Platzierung</t>
  </si>
  <si>
    <t>Anzahl der Starter in der Klasse minus Platzierung in der Klasse geteilt durch Starter in der Klasse, dieses Ergebnis mal 10, dieses Ergebnis plus </t>
  </si>
  <si>
    <t>Reichhuber</t>
  </si>
  <si>
    <t>Hug</t>
  </si>
  <si>
    <t>Christine</t>
  </si>
  <si>
    <t>BSR KS389</t>
  </si>
  <si>
    <t>Dallara F388</t>
  </si>
  <si>
    <t>T86/90</t>
  </si>
  <si>
    <t>Martini MK42</t>
  </si>
  <si>
    <t>Lechine</t>
  </si>
  <si>
    <t>Stephan</t>
  </si>
  <si>
    <t>Reynard F389</t>
  </si>
  <si>
    <t>Westenberg</t>
  </si>
  <si>
    <t>John</t>
  </si>
  <si>
    <t>Reynard 903</t>
  </si>
  <si>
    <t>Frieder</t>
  </si>
  <si>
    <t>Dallara F389</t>
  </si>
  <si>
    <t>March 813</t>
  </si>
  <si>
    <t>Lola T90/90</t>
  </si>
  <si>
    <t xml:space="preserve">Grassinger </t>
  </si>
  <si>
    <t>Krumbach</t>
  </si>
  <si>
    <t>Toni</t>
  </si>
  <si>
    <t>Hochhold</t>
  </si>
  <si>
    <t>Dirk</t>
  </si>
  <si>
    <t>Lola T64 0</t>
  </si>
  <si>
    <t>Reanrd FF83</t>
  </si>
  <si>
    <t>Merlyn MK30</t>
  </si>
  <si>
    <t>GO5</t>
  </si>
  <si>
    <t>Dümler</t>
  </si>
  <si>
    <t>Günther</t>
  </si>
  <si>
    <t>Hiller</t>
  </si>
  <si>
    <t>Albert</t>
  </si>
  <si>
    <t>Overman</t>
  </si>
  <si>
    <t>Kowar</t>
  </si>
  <si>
    <t>Bosch Hockenheim Historic</t>
  </si>
  <si>
    <t>Hahne</t>
  </si>
  <si>
    <t>Kornmeyer</t>
  </si>
  <si>
    <t>Tenconi</t>
  </si>
  <si>
    <t>Rouvier</t>
  </si>
  <si>
    <t>Pimiskern</t>
  </si>
  <si>
    <t>Meyerdierks</t>
  </si>
  <si>
    <t>Johann</t>
  </si>
  <si>
    <t>Zandvoort Pinkster Race</t>
  </si>
  <si>
    <t>lechine</t>
  </si>
  <si>
    <t>westenberg</t>
  </si>
  <si>
    <t>stolzer</t>
  </si>
  <si>
    <t>Andriessen</t>
  </si>
  <si>
    <t>Ringström</t>
  </si>
  <si>
    <t>Holtkamp</t>
  </si>
  <si>
    <t>Lars</t>
  </si>
  <si>
    <t>Meyerdiercks</t>
  </si>
  <si>
    <t>cocciarelli</t>
  </si>
  <si>
    <t>meyerdiercks</t>
  </si>
  <si>
    <t>reichhuber</t>
  </si>
  <si>
    <t>Coppini</t>
  </si>
  <si>
    <t>Sala</t>
  </si>
  <si>
    <t>Grasso</t>
  </si>
  <si>
    <t>Reinacher</t>
  </si>
  <si>
    <t>Ramsö</t>
  </si>
  <si>
    <t>Super Spa</t>
  </si>
  <si>
    <t>Alter zum 1.4.2022</t>
  </si>
  <si>
    <t xml:space="preserve">Axel </t>
  </si>
  <si>
    <t>Hessenhauer</t>
  </si>
  <si>
    <t>R. Cocciarelli</t>
  </si>
  <si>
    <t>E.Cocciarelli</t>
  </si>
  <si>
    <t>BHH2</t>
  </si>
  <si>
    <t>Zand1</t>
  </si>
  <si>
    <t>Zand2</t>
  </si>
  <si>
    <t>Spa1</t>
  </si>
  <si>
    <t>Spa2</t>
  </si>
  <si>
    <t>Hock1</t>
  </si>
  <si>
    <t>NBRG1</t>
  </si>
  <si>
    <t>NBRG2</t>
  </si>
  <si>
    <t>V.Leone</t>
  </si>
  <si>
    <t>R.Cocciarelli</t>
  </si>
  <si>
    <t>D.Leone</t>
  </si>
  <si>
    <t>FF1600</t>
  </si>
  <si>
    <t>Häckel</t>
  </si>
  <si>
    <t>Mulder</t>
  </si>
  <si>
    <t>Dean</t>
  </si>
  <si>
    <t>Hausschulte</t>
  </si>
  <si>
    <t>Roser</t>
  </si>
  <si>
    <t>FF2000</t>
  </si>
  <si>
    <t>P.Menzner</t>
  </si>
  <si>
    <t>A.Menzner</t>
  </si>
  <si>
    <t>FF Zetec</t>
  </si>
  <si>
    <t>Clausnitzer</t>
  </si>
  <si>
    <t>Monbaron</t>
  </si>
  <si>
    <t>Heudicourt</t>
  </si>
  <si>
    <t>Formel Opel Lotus</t>
  </si>
  <si>
    <t>Brandl</t>
  </si>
  <si>
    <t>Thissen</t>
  </si>
  <si>
    <t>Williamson</t>
  </si>
  <si>
    <t>Tomsen</t>
  </si>
  <si>
    <t>BHH1</t>
  </si>
  <si>
    <t>Hock2</t>
  </si>
  <si>
    <t>ADAC Hockenheim</t>
  </si>
  <si>
    <t>R Cocciarelli</t>
  </si>
  <si>
    <t>E Cocciarelli</t>
  </si>
  <si>
    <t>Thiesen</t>
  </si>
  <si>
    <t>Meskes</t>
  </si>
  <si>
    <t>Baeten</t>
  </si>
  <si>
    <t>P Menzner</t>
  </si>
  <si>
    <t>A Menzner</t>
  </si>
  <si>
    <t>Wynants</t>
  </si>
  <si>
    <t>Schroyen</t>
  </si>
  <si>
    <t>Opel</t>
  </si>
  <si>
    <t>Schneider</t>
  </si>
  <si>
    <t>Suckow</t>
  </si>
  <si>
    <t>Willamson</t>
  </si>
  <si>
    <t>Zetec</t>
  </si>
  <si>
    <t>Scjmitz</t>
  </si>
  <si>
    <t>Thisen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</si>
</sst>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42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6" xfId="0" applyFill="1" applyBorder="1" applyAlignment="1">
      <alignment horizontal="left"/>
    </xf>
    <xf numFmtId="0" fontId="0" fillId="32" borderId="21" xfId="0" applyFont="1" applyFill="1" applyBorder="1" applyAlignment="1">
      <alignment/>
    </xf>
    <xf numFmtId="0" fontId="0" fillId="32" borderId="15" xfId="0" applyFont="1" applyFill="1" applyBorder="1" applyAlignment="1">
      <alignment horizontal="left"/>
    </xf>
    <xf numFmtId="0" fontId="0" fillId="32" borderId="0" xfId="0" applyFill="1" applyAlignment="1">
      <alignment/>
    </xf>
    <xf numFmtId="2" fontId="0" fillId="32" borderId="25" xfId="0" applyNumberFormat="1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2" fillId="0" borderId="0" xfId="0" applyFont="1" applyAlignment="1">
      <alignment/>
    </xf>
    <xf numFmtId="0" fontId="0" fillId="32" borderId="27" xfId="0" applyFont="1" applyFill="1" applyBorder="1" applyAlignment="1">
      <alignment/>
    </xf>
    <xf numFmtId="0" fontId="0" fillId="32" borderId="28" xfId="0" applyFill="1" applyBorder="1" applyAlignment="1">
      <alignment/>
    </xf>
    <xf numFmtId="2" fontId="0" fillId="32" borderId="13" xfId="0" applyNumberFormat="1" applyFill="1" applyBorder="1" applyAlignment="1">
      <alignment/>
    </xf>
    <xf numFmtId="2" fontId="0" fillId="32" borderId="18" xfId="0" applyNumberForma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32" borderId="26" xfId="0" applyFont="1" applyFill="1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2" borderId="21" xfId="0" applyFont="1" applyFill="1" applyBorder="1" applyAlignment="1">
      <alignment horizontal="left"/>
    </xf>
    <xf numFmtId="0" fontId="0" fillId="32" borderId="27" xfId="0" applyFont="1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2" fontId="0" fillId="32" borderId="30" xfId="0" applyNumberForma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2" borderId="31" xfId="0" applyFont="1" applyFill="1" applyBorder="1" applyAlignment="1">
      <alignment horizontal="left"/>
    </xf>
    <xf numFmtId="0" fontId="0" fillId="32" borderId="22" xfId="0" applyFill="1" applyBorder="1" applyAlignment="1">
      <alignment/>
    </xf>
    <xf numFmtId="2" fontId="0" fillId="32" borderId="28" xfId="0" applyNumberFormat="1" applyFill="1" applyBorder="1" applyAlignment="1">
      <alignment/>
    </xf>
    <xf numFmtId="2" fontId="0" fillId="32" borderId="23" xfId="0" applyNumberFormat="1" applyFill="1" applyBorder="1" applyAlignment="1">
      <alignment/>
    </xf>
    <xf numFmtId="0" fontId="0" fillId="32" borderId="15" xfId="0" applyFill="1" applyBorder="1" applyAlignment="1">
      <alignment/>
    </xf>
    <xf numFmtId="2" fontId="0" fillId="32" borderId="26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0" fontId="0" fillId="32" borderId="27" xfId="0" applyFill="1" applyBorder="1" applyAlignment="1">
      <alignment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2" fontId="0" fillId="0" borderId="24" xfId="0" applyNumberFormat="1" applyBorder="1" applyAlignment="1">
      <alignment/>
    </xf>
    <xf numFmtId="0" fontId="0" fillId="32" borderId="20" xfId="0" applyFill="1" applyBorder="1" applyAlignment="1">
      <alignment/>
    </xf>
    <xf numFmtId="2" fontId="0" fillId="0" borderId="20" xfId="0" applyNumberFormat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5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6" xfId="0" applyFill="1" applyBorder="1" applyAlignment="1">
      <alignment/>
    </xf>
    <xf numFmtId="2" fontId="0" fillId="32" borderId="36" xfId="0" applyNumberFormat="1" applyFill="1" applyBorder="1" applyAlignment="1">
      <alignment/>
    </xf>
    <xf numFmtId="2" fontId="0" fillId="32" borderId="15" xfId="0" applyNumberFormat="1" applyFill="1" applyBorder="1" applyAlignment="1">
      <alignment/>
    </xf>
    <xf numFmtId="2" fontId="0" fillId="32" borderId="35" xfId="0" applyNumberFormat="1" applyFill="1" applyBorder="1" applyAlignment="1">
      <alignment/>
    </xf>
    <xf numFmtId="2" fontId="0" fillId="32" borderId="27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2" borderId="39" xfId="0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41" xfId="0" applyFill="1" applyBorder="1" applyAlignment="1">
      <alignment/>
    </xf>
    <xf numFmtId="0" fontId="0" fillId="0" borderId="24" xfId="0" applyFill="1" applyBorder="1" applyAlignment="1">
      <alignment/>
    </xf>
    <xf numFmtId="0" fontId="0" fillId="33" borderId="24" xfId="0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20" xfId="0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26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42" xfId="0" applyBorder="1" applyAlignment="1">
      <alignment textRotation="90"/>
    </xf>
    <xf numFmtId="2" fontId="0" fillId="0" borderId="2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32" borderId="43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textRotation="90"/>
    </xf>
    <xf numFmtId="0" fontId="0" fillId="0" borderId="48" xfId="0" applyBorder="1" applyAlignment="1">
      <alignment textRotation="90"/>
    </xf>
    <xf numFmtId="0" fontId="0" fillId="0" borderId="49" xfId="0" applyBorder="1" applyAlignment="1">
      <alignment textRotation="90"/>
    </xf>
    <xf numFmtId="2" fontId="0" fillId="0" borderId="4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21" xfId="0" applyFill="1" applyBorder="1" applyAlignment="1">
      <alignment/>
    </xf>
    <xf numFmtId="0" fontId="0" fillId="0" borderId="50" xfId="0" applyBorder="1" applyAlignment="1">
      <alignment/>
    </xf>
    <xf numFmtId="0" fontId="0" fillId="32" borderId="24" xfId="0" applyFill="1" applyBorder="1" applyAlignment="1">
      <alignment horizontal="left"/>
    </xf>
    <xf numFmtId="0" fontId="0" fillId="32" borderId="24" xfId="0" applyFont="1" applyFill="1" applyBorder="1" applyAlignment="1">
      <alignment/>
    </xf>
    <xf numFmtId="2" fontId="0" fillId="33" borderId="24" xfId="0" applyNumberFormat="1" applyFill="1" applyBorder="1" applyAlignment="1">
      <alignment/>
    </xf>
    <xf numFmtId="0" fontId="0" fillId="32" borderId="25" xfId="0" applyFont="1" applyFill="1" applyBorder="1" applyAlignment="1">
      <alignment horizontal="left"/>
    </xf>
    <xf numFmtId="2" fontId="0" fillId="0" borderId="16" xfId="0" applyNumberFormat="1" applyBorder="1" applyAlignment="1">
      <alignment/>
    </xf>
    <xf numFmtId="0" fontId="0" fillId="33" borderId="19" xfId="0" applyFont="1" applyFill="1" applyBorder="1" applyAlignment="1">
      <alignment horizontal="left"/>
    </xf>
    <xf numFmtId="2" fontId="0" fillId="33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43" xfId="0" applyBorder="1" applyAlignment="1">
      <alignment/>
    </xf>
    <xf numFmtId="0" fontId="0" fillId="32" borderId="29" xfId="0" applyFill="1" applyBorder="1" applyAlignment="1">
      <alignment horizontal="left"/>
    </xf>
    <xf numFmtId="0" fontId="0" fillId="32" borderId="29" xfId="0" applyFont="1" applyFill="1" applyBorder="1" applyAlignment="1">
      <alignment/>
    </xf>
    <xf numFmtId="0" fontId="0" fillId="32" borderId="29" xfId="0" applyFont="1" applyFill="1" applyBorder="1" applyAlignment="1">
      <alignment horizontal="left"/>
    </xf>
    <xf numFmtId="2" fontId="0" fillId="32" borderId="43" xfId="0" applyNumberFormat="1" applyFill="1" applyBorder="1" applyAlignment="1">
      <alignment/>
    </xf>
    <xf numFmtId="0" fontId="40" fillId="33" borderId="0" xfId="0" applyFont="1" applyFill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78"/>
  <sheetViews>
    <sheetView tabSelected="1" zoomScalePageLayoutView="0" workbookViewId="0" topLeftCell="B1">
      <selection activeCell="AS28" sqref="AS28"/>
    </sheetView>
  </sheetViews>
  <sheetFormatPr defaultColWidth="11.421875" defaultRowHeight="12.75"/>
  <cols>
    <col min="1" max="1" width="0.71875" style="0" hidden="1" customWidth="1"/>
    <col min="2" max="2" width="11.00390625" style="0" customWidth="1"/>
    <col min="3" max="3" width="14.8515625" style="0" customWidth="1"/>
    <col min="4" max="4" width="3.8515625" style="0" customWidth="1"/>
    <col min="5" max="5" width="4.140625" style="0" customWidth="1"/>
    <col min="6" max="6" width="3.421875" style="0" customWidth="1"/>
    <col min="7" max="7" width="3.57421875" style="0" customWidth="1"/>
    <col min="8" max="9" width="2.8515625" style="0" customWidth="1"/>
    <col min="10" max="10" width="5.57421875" style="0" customWidth="1"/>
    <col min="11" max="11" width="6.28125" style="0" customWidth="1"/>
    <col min="12" max="12" width="4.57421875" style="0" customWidth="1"/>
    <col min="13" max="13" width="4.7109375" style="0" customWidth="1"/>
    <col min="14" max="14" width="4.8515625" style="0" customWidth="1"/>
    <col min="15" max="15" width="4.7109375" style="0" customWidth="1"/>
    <col min="16" max="16" width="4.00390625" style="0" customWidth="1"/>
    <col min="17" max="17" width="4.28125" style="0" customWidth="1"/>
    <col min="18" max="19" width="5.00390625" style="0" customWidth="1"/>
    <col min="20" max="20" width="4.28125" style="0" customWidth="1"/>
    <col min="21" max="21" width="4.00390625" style="0" customWidth="1"/>
    <col min="22" max="22" width="3.7109375" style="0" customWidth="1"/>
    <col min="23" max="24" width="3.421875" style="0" customWidth="1"/>
    <col min="25" max="25" width="3.28125" style="0" customWidth="1"/>
    <col min="26" max="27" width="5.00390625" style="0" customWidth="1"/>
    <col min="28" max="28" width="4.7109375" style="0" customWidth="1"/>
    <col min="29" max="29" width="5.140625" style="0" customWidth="1"/>
    <col min="30" max="30" width="3.57421875" style="0" customWidth="1"/>
    <col min="31" max="31" width="3.421875" style="0" customWidth="1"/>
    <col min="32" max="32" width="3.8515625" style="0" customWidth="1"/>
    <col min="33" max="33" width="4.57421875" style="0" customWidth="1"/>
    <col min="34" max="34" width="5.00390625" style="0" customWidth="1"/>
    <col min="35" max="35" width="3.8515625" style="0" customWidth="1"/>
    <col min="36" max="36" width="3.7109375" style="0" customWidth="1"/>
    <col min="37" max="37" width="3.57421875" style="0" customWidth="1"/>
    <col min="38" max="38" width="4.421875" style="0" customWidth="1"/>
    <col min="39" max="39" width="4.140625" style="0" customWidth="1"/>
    <col min="40" max="40" width="5.28125" style="0" customWidth="1"/>
    <col min="41" max="41" width="4.421875" style="0" customWidth="1"/>
  </cols>
  <sheetData>
    <row r="1" ht="13.5" thickBot="1"/>
    <row r="2" spans="2:41" ht="13.5" thickBot="1">
      <c r="B2" s="11" t="s">
        <v>131</v>
      </c>
      <c r="C2" s="12"/>
      <c r="D2" s="169" t="s">
        <v>179</v>
      </c>
      <c r="E2" s="170"/>
      <c r="F2" s="170"/>
      <c r="G2" s="170"/>
      <c r="H2" s="170"/>
      <c r="I2" s="170"/>
      <c r="J2" s="170"/>
      <c r="K2" s="171"/>
      <c r="L2" s="172" t="s">
        <v>187</v>
      </c>
      <c r="M2" s="173"/>
      <c r="N2" s="173"/>
      <c r="O2" s="173"/>
      <c r="P2" s="173"/>
      <c r="Q2" s="173"/>
      <c r="R2" s="173"/>
      <c r="S2" s="173"/>
      <c r="T2" s="174" t="s">
        <v>204</v>
      </c>
      <c r="U2" s="175"/>
      <c r="V2" s="175"/>
      <c r="W2" s="175"/>
      <c r="X2" s="175"/>
      <c r="Y2" s="175"/>
      <c r="Z2" s="175"/>
      <c r="AA2" s="176"/>
      <c r="AB2" s="177" t="s">
        <v>241</v>
      </c>
      <c r="AC2" s="175"/>
      <c r="AD2" s="175"/>
      <c r="AE2" s="175"/>
      <c r="AF2" s="175"/>
      <c r="AG2" s="176"/>
      <c r="AH2" s="174" t="s">
        <v>204</v>
      </c>
      <c r="AI2" s="175"/>
      <c r="AJ2" s="175"/>
      <c r="AK2" s="175"/>
      <c r="AL2" s="175"/>
      <c r="AM2" s="175"/>
      <c r="AN2" s="175"/>
      <c r="AO2" s="176"/>
    </row>
    <row r="3" spans="2:41" ht="92.25" thickBot="1">
      <c r="B3" s="37"/>
      <c r="C3" s="38"/>
      <c r="D3" s="8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  <c r="K3" s="9" t="s">
        <v>66</v>
      </c>
      <c r="L3" s="100" t="s">
        <v>59</v>
      </c>
      <c r="M3" s="101" t="s">
        <v>60</v>
      </c>
      <c r="N3" s="101" t="s">
        <v>61</v>
      </c>
      <c r="O3" s="101" t="s">
        <v>62</v>
      </c>
      <c r="P3" s="101" t="s">
        <v>63</v>
      </c>
      <c r="Q3" s="101" t="s">
        <v>64</v>
      </c>
      <c r="R3" s="101" t="s">
        <v>65</v>
      </c>
      <c r="S3" s="129" t="s">
        <v>66</v>
      </c>
      <c r="T3" s="140" t="s">
        <v>59</v>
      </c>
      <c r="U3" s="141" t="s">
        <v>60</v>
      </c>
      <c r="V3" s="141" t="s">
        <v>61</v>
      </c>
      <c r="W3" s="141" t="s">
        <v>62</v>
      </c>
      <c r="X3" s="141" t="s">
        <v>63</v>
      </c>
      <c r="Y3" s="141" t="s">
        <v>64</v>
      </c>
      <c r="Z3" s="141" t="s">
        <v>65</v>
      </c>
      <c r="AA3" s="142" t="s">
        <v>66</v>
      </c>
      <c r="AB3" s="140" t="s">
        <v>59</v>
      </c>
      <c r="AC3" s="141" t="s">
        <v>60</v>
      </c>
      <c r="AD3" s="141" t="s">
        <v>61</v>
      </c>
      <c r="AE3" s="141" t="s">
        <v>62</v>
      </c>
      <c r="AF3" s="141" t="s">
        <v>63</v>
      </c>
      <c r="AG3" s="142" t="s">
        <v>65</v>
      </c>
      <c r="AH3" s="140" t="s">
        <v>59</v>
      </c>
      <c r="AI3" s="141" t="s">
        <v>60</v>
      </c>
      <c r="AJ3" s="141" t="s">
        <v>61</v>
      </c>
      <c r="AK3" s="141" t="s">
        <v>62</v>
      </c>
      <c r="AL3" s="141" t="s">
        <v>63</v>
      </c>
      <c r="AM3" s="141" t="s">
        <v>64</v>
      </c>
      <c r="AN3" s="141" t="s">
        <v>65</v>
      </c>
      <c r="AO3" s="142" t="s">
        <v>66</v>
      </c>
    </row>
    <row r="4" spans="2:42" ht="12.75">
      <c r="B4" s="31" t="s">
        <v>14</v>
      </c>
      <c r="C4" s="53" t="s">
        <v>15</v>
      </c>
      <c r="D4" s="26">
        <v>0</v>
      </c>
      <c r="E4" s="48">
        <v>0</v>
      </c>
      <c r="F4" s="48">
        <v>1</v>
      </c>
      <c r="G4" s="48">
        <v>1</v>
      </c>
      <c r="H4" s="48">
        <v>1</v>
      </c>
      <c r="I4" s="48">
        <v>1</v>
      </c>
      <c r="J4" s="55">
        <f>BHH1!C8</f>
        <v>4.33</v>
      </c>
      <c r="K4" s="96">
        <f>BHH2!D6</f>
        <v>6</v>
      </c>
      <c r="L4" s="26">
        <v>0</v>
      </c>
      <c r="M4" s="48">
        <v>0</v>
      </c>
      <c r="N4" s="48">
        <v>0</v>
      </c>
      <c r="O4" s="48">
        <v>0</v>
      </c>
      <c r="P4" s="48">
        <v>0</v>
      </c>
      <c r="Q4" s="48">
        <v>0</v>
      </c>
      <c r="R4" s="48">
        <v>0</v>
      </c>
      <c r="S4" s="96">
        <v>0</v>
      </c>
      <c r="T4" s="107">
        <v>0</v>
      </c>
      <c r="U4" s="108">
        <v>0</v>
      </c>
      <c r="V4" s="108">
        <v>1</v>
      </c>
      <c r="W4" s="108">
        <v>1</v>
      </c>
      <c r="X4" s="108">
        <v>1</v>
      </c>
      <c r="Y4" s="108">
        <v>1</v>
      </c>
      <c r="Z4" s="134">
        <f>Spa1!D13</f>
        <v>2.43</v>
      </c>
      <c r="AA4" s="143">
        <f>Spa2!D9</f>
        <v>1</v>
      </c>
      <c r="AB4" s="107">
        <v>0</v>
      </c>
      <c r="AC4" s="108">
        <v>0</v>
      </c>
      <c r="AD4" s="108">
        <v>0</v>
      </c>
      <c r="AE4" s="108">
        <v>0</v>
      </c>
      <c r="AF4" s="108">
        <v>0</v>
      </c>
      <c r="AG4" s="159">
        <v>0</v>
      </c>
      <c r="AH4" s="107">
        <v>0</v>
      </c>
      <c r="AI4" s="108">
        <v>0</v>
      </c>
      <c r="AJ4" s="108">
        <v>0</v>
      </c>
      <c r="AK4" s="108">
        <v>0</v>
      </c>
      <c r="AL4" s="108">
        <v>0</v>
      </c>
      <c r="AM4" s="108">
        <v>0</v>
      </c>
      <c r="AN4" s="134">
        <v>0</v>
      </c>
      <c r="AO4" s="143">
        <f>Spa2!R9</f>
        <v>0</v>
      </c>
      <c r="AP4">
        <f>SUM(D4:AO4)</f>
        <v>21.759999999999998</v>
      </c>
    </row>
    <row r="5" spans="2:42" ht="12.75">
      <c r="B5" s="21" t="s">
        <v>115</v>
      </c>
      <c r="C5" s="51" t="s">
        <v>116</v>
      </c>
      <c r="D5" s="49">
        <v>0.3</v>
      </c>
      <c r="E5" s="47">
        <v>1.7</v>
      </c>
      <c r="F5" s="47">
        <v>1</v>
      </c>
      <c r="G5" s="47">
        <v>1</v>
      </c>
      <c r="H5" s="47">
        <v>1</v>
      </c>
      <c r="I5" s="47">
        <v>0</v>
      </c>
      <c r="J5" s="56">
        <f>BHH1!C7</f>
        <v>6</v>
      </c>
      <c r="K5" s="97">
        <v>0</v>
      </c>
      <c r="L5" s="49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127">
        <v>0</v>
      </c>
      <c r="T5" s="49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103">
        <v>0</v>
      </c>
      <c r="AB5" s="49">
        <v>0</v>
      </c>
      <c r="AC5" s="47">
        <v>0</v>
      </c>
      <c r="AD5" s="47">
        <v>0</v>
      </c>
      <c r="AE5" s="47">
        <v>0</v>
      </c>
      <c r="AF5" s="47">
        <v>0</v>
      </c>
      <c r="AG5" s="103">
        <v>0</v>
      </c>
      <c r="AH5" s="49">
        <v>0</v>
      </c>
      <c r="AI5" s="47">
        <v>0</v>
      </c>
      <c r="AJ5" s="47">
        <v>0</v>
      </c>
      <c r="AK5" s="47">
        <v>0</v>
      </c>
      <c r="AL5" s="47">
        <v>0</v>
      </c>
      <c r="AM5" s="47">
        <v>0</v>
      </c>
      <c r="AN5" s="47">
        <v>0</v>
      </c>
      <c r="AO5" s="103">
        <v>0</v>
      </c>
      <c r="AP5">
        <f aca="true" t="shared" si="0" ref="AP5:AP37">SUM(D5:AO5)</f>
        <v>11</v>
      </c>
    </row>
    <row r="6" spans="2:43" ht="12.75">
      <c r="B6" s="65" t="s">
        <v>18</v>
      </c>
      <c r="C6" s="74" t="s">
        <v>12</v>
      </c>
      <c r="D6" s="49">
        <v>0.2</v>
      </c>
      <c r="E6" s="47">
        <v>0</v>
      </c>
      <c r="F6" s="47">
        <v>1</v>
      </c>
      <c r="G6" s="47">
        <v>1</v>
      </c>
      <c r="H6" s="47">
        <v>1</v>
      </c>
      <c r="I6" s="47">
        <v>1</v>
      </c>
      <c r="J6" s="56">
        <f>BHH1!C9</f>
        <v>2.67</v>
      </c>
      <c r="K6" s="97">
        <v>0</v>
      </c>
      <c r="L6" s="49">
        <v>0.2</v>
      </c>
      <c r="M6" s="47">
        <v>0</v>
      </c>
      <c r="N6" s="47">
        <v>1</v>
      </c>
      <c r="O6" s="47">
        <v>1</v>
      </c>
      <c r="P6" s="47">
        <v>0</v>
      </c>
      <c r="Q6" s="47">
        <v>0</v>
      </c>
      <c r="R6" s="47">
        <v>0</v>
      </c>
      <c r="S6" s="127">
        <v>0</v>
      </c>
      <c r="T6" s="49">
        <v>0.2</v>
      </c>
      <c r="U6" s="47">
        <v>0</v>
      </c>
      <c r="V6" s="47">
        <v>1</v>
      </c>
      <c r="W6" s="47">
        <v>1</v>
      </c>
      <c r="X6" s="47">
        <v>1</v>
      </c>
      <c r="Y6" s="47">
        <v>1</v>
      </c>
      <c r="Z6" s="115">
        <f>Spa1!D10</f>
        <v>6.71</v>
      </c>
      <c r="AA6" s="104">
        <f>Spa2!D8</f>
        <v>3.5</v>
      </c>
      <c r="AB6" s="49">
        <v>0.2</v>
      </c>
      <c r="AC6" s="47">
        <v>0</v>
      </c>
      <c r="AD6" s="47">
        <v>1</v>
      </c>
      <c r="AE6" s="47">
        <v>1</v>
      </c>
      <c r="AF6" s="47">
        <v>1</v>
      </c>
      <c r="AG6" s="123">
        <f>Spa1!L10</f>
        <v>0</v>
      </c>
      <c r="AH6" s="49">
        <v>0.2</v>
      </c>
      <c r="AI6" s="47">
        <v>0</v>
      </c>
      <c r="AJ6" s="47">
        <v>1</v>
      </c>
      <c r="AK6" s="47">
        <v>1</v>
      </c>
      <c r="AL6" s="47">
        <v>1</v>
      </c>
      <c r="AM6" s="47">
        <v>1</v>
      </c>
      <c r="AN6" s="102">
        <f>'ADAC NBRG 1'!C7</f>
        <v>3.5</v>
      </c>
      <c r="AO6" s="104">
        <f>'ADAC NBRG 2'!C6</f>
        <v>6</v>
      </c>
      <c r="AP6">
        <f t="shared" si="0"/>
        <v>40.379999999999995</v>
      </c>
      <c r="AQ6">
        <v>9</v>
      </c>
    </row>
    <row r="7" spans="2:42" ht="12.75">
      <c r="B7" s="39" t="s">
        <v>6</v>
      </c>
      <c r="C7" s="82" t="s">
        <v>160</v>
      </c>
      <c r="D7" s="58">
        <v>0.1</v>
      </c>
      <c r="E7" s="59">
        <v>1.2</v>
      </c>
      <c r="F7" s="59">
        <v>1</v>
      </c>
      <c r="G7" s="59">
        <v>1</v>
      </c>
      <c r="H7" s="59">
        <v>1</v>
      </c>
      <c r="I7" s="59">
        <v>1</v>
      </c>
      <c r="J7" s="60">
        <f>BHH1!C11</f>
        <v>1</v>
      </c>
      <c r="K7" s="98">
        <f>BHH2!D8</f>
        <v>2.67</v>
      </c>
      <c r="L7" s="49">
        <v>0.1</v>
      </c>
      <c r="M7" s="47">
        <v>1.2</v>
      </c>
      <c r="N7" s="47">
        <v>1</v>
      </c>
      <c r="O7" s="47">
        <v>1</v>
      </c>
      <c r="P7" s="47">
        <v>1</v>
      </c>
      <c r="Q7" s="47">
        <v>1</v>
      </c>
      <c r="R7" s="47">
        <v>1</v>
      </c>
      <c r="S7" s="127">
        <v>1</v>
      </c>
      <c r="T7" s="49">
        <v>0.1</v>
      </c>
      <c r="U7" s="47">
        <v>1.2</v>
      </c>
      <c r="V7" s="47">
        <v>1</v>
      </c>
      <c r="W7" s="47">
        <v>1</v>
      </c>
      <c r="X7" s="47">
        <v>1</v>
      </c>
      <c r="Y7" s="47">
        <v>1</v>
      </c>
      <c r="Z7" s="115">
        <f>Spa1!D11</f>
        <v>5.29</v>
      </c>
      <c r="AA7" s="123">
        <v>0</v>
      </c>
      <c r="AB7" s="49">
        <v>0.1</v>
      </c>
      <c r="AC7" s="47">
        <v>1.2</v>
      </c>
      <c r="AD7" s="47">
        <v>1</v>
      </c>
      <c r="AE7" s="47">
        <v>1</v>
      </c>
      <c r="AF7" s="47">
        <v>0</v>
      </c>
      <c r="AG7" s="123">
        <f>Spa1!L11</f>
        <v>0</v>
      </c>
      <c r="AH7" s="49">
        <v>0.1</v>
      </c>
      <c r="AI7" s="47">
        <v>1.2</v>
      </c>
      <c r="AJ7" s="47">
        <v>1</v>
      </c>
      <c r="AK7" s="47">
        <v>1</v>
      </c>
      <c r="AL7" s="47">
        <v>1</v>
      </c>
      <c r="AM7" s="47">
        <v>1</v>
      </c>
      <c r="AN7" s="102">
        <f>'ADAC NBRG 1'!C8</f>
        <v>1</v>
      </c>
      <c r="AO7" s="104">
        <f>'ADAC NBRG 2'!C7</f>
        <v>3.5</v>
      </c>
      <c r="AP7">
        <f t="shared" si="0"/>
        <v>39.959999999999994</v>
      </c>
    </row>
    <row r="8" spans="2:42" ht="12.75">
      <c r="B8" s="39" t="s">
        <v>157</v>
      </c>
      <c r="C8" s="82" t="s">
        <v>158</v>
      </c>
      <c r="D8" s="58">
        <v>0.5</v>
      </c>
      <c r="E8" s="59">
        <v>0.5</v>
      </c>
      <c r="F8" s="59">
        <v>0</v>
      </c>
      <c r="G8" s="59">
        <v>0</v>
      </c>
      <c r="H8" s="59">
        <v>0</v>
      </c>
      <c r="I8" s="59">
        <v>0</v>
      </c>
      <c r="J8" s="60">
        <v>0</v>
      </c>
      <c r="K8" s="98">
        <v>0</v>
      </c>
      <c r="L8" s="49">
        <v>0.5</v>
      </c>
      <c r="M8" s="47">
        <v>0.5</v>
      </c>
      <c r="N8" s="47">
        <v>1</v>
      </c>
      <c r="O8" s="47">
        <v>1</v>
      </c>
      <c r="P8" s="47">
        <v>1</v>
      </c>
      <c r="Q8" s="47">
        <v>1</v>
      </c>
      <c r="R8" s="102">
        <f>Zandvoort1!C8</f>
        <v>4.33</v>
      </c>
      <c r="S8" s="130">
        <f>Zandvoort2!C8</f>
        <v>4.33</v>
      </c>
      <c r="T8" s="49">
        <v>0.5</v>
      </c>
      <c r="U8" s="47">
        <v>0.5</v>
      </c>
      <c r="V8" s="47">
        <v>1</v>
      </c>
      <c r="W8" s="47">
        <v>1</v>
      </c>
      <c r="X8" s="47">
        <v>1</v>
      </c>
      <c r="Y8" s="47">
        <v>1</v>
      </c>
      <c r="Z8" s="115">
        <f>Spa1!D14</f>
        <v>1</v>
      </c>
      <c r="AA8" s="123">
        <v>0</v>
      </c>
      <c r="AB8" s="49">
        <v>0.5</v>
      </c>
      <c r="AC8" s="47">
        <v>0.5</v>
      </c>
      <c r="AD8" s="47">
        <v>1</v>
      </c>
      <c r="AE8" s="47">
        <v>1</v>
      </c>
      <c r="AF8" s="47">
        <v>1</v>
      </c>
      <c r="AG8" s="104">
        <f>'ADAC Hock1'!C7</f>
        <v>4.33</v>
      </c>
      <c r="AH8" s="49">
        <v>0.5</v>
      </c>
      <c r="AI8" s="47">
        <v>0.5</v>
      </c>
      <c r="AJ8" s="47">
        <v>1</v>
      </c>
      <c r="AK8" s="47">
        <v>1</v>
      </c>
      <c r="AL8" s="47">
        <v>1</v>
      </c>
      <c r="AM8" s="47">
        <v>1</v>
      </c>
      <c r="AN8" s="102">
        <f>'ADAC NBRG 1'!C7</f>
        <v>3.5</v>
      </c>
      <c r="AO8" s="104">
        <f>'ADAC NBRG 2'!C8</f>
        <v>0</v>
      </c>
      <c r="AP8">
        <f t="shared" si="0"/>
        <v>37.49</v>
      </c>
    </row>
    <row r="9" spans="2:42" ht="12.75">
      <c r="B9" s="39" t="s">
        <v>0</v>
      </c>
      <c r="C9" s="82" t="s">
        <v>1</v>
      </c>
      <c r="D9" s="58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60">
        <v>0</v>
      </c>
      <c r="K9" s="98">
        <v>0</v>
      </c>
      <c r="L9" s="49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27">
        <v>0</v>
      </c>
      <c r="T9" s="49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103">
        <v>0</v>
      </c>
      <c r="AB9" s="49">
        <v>0</v>
      </c>
      <c r="AC9" s="47">
        <v>0</v>
      </c>
      <c r="AD9" s="47">
        <v>0</v>
      </c>
      <c r="AE9" s="47">
        <v>0</v>
      </c>
      <c r="AF9" s="47">
        <v>0</v>
      </c>
      <c r="AG9" s="103">
        <v>0</v>
      </c>
      <c r="AH9" s="49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103">
        <v>0</v>
      </c>
      <c r="AP9">
        <f t="shared" si="0"/>
        <v>0</v>
      </c>
    </row>
    <row r="10" spans="2:43" ht="13.5" thickBot="1">
      <c r="B10" s="28" t="s">
        <v>154</v>
      </c>
      <c r="C10" s="83" t="s">
        <v>155</v>
      </c>
      <c r="D10" s="71">
        <v>0.1</v>
      </c>
      <c r="E10" s="50">
        <v>0</v>
      </c>
      <c r="F10" s="50">
        <v>1</v>
      </c>
      <c r="G10" s="50">
        <v>1</v>
      </c>
      <c r="H10" s="50">
        <v>1</v>
      </c>
      <c r="I10" s="50">
        <v>1</v>
      </c>
      <c r="J10" s="69">
        <f>BHH1!C5</f>
        <v>9.33</v>
      </c>
      <c r="K10" s="99">
        <f>BHH2!D4</f>
        <v>9.33</v>
      </c>
      <c r="L10" s="71">
        <v>0.1</v>
      </c>
      <c r="M10" s="50">
        <v>0</v>
      </c>
      <c r="N10" s="50">
        <v>1</v>
      </c>
      <c r="O10" s="50">
        <v>1</v>
      </c>
      <c r="P10" s="50">
        <v>1</v>
      </c>
      <c r="Q10" s="50">
        <v>1</v>
      </c>
      <c r="R10" s="50">
        <v>7.66</v>
      </c>
      <c r="S10" s="99">
        <v>7.66</v>
      </c>
      <c r="T10" s="58">
        <v>0.1</v>
      </c>
      <c r="U10" s="59">
        <v>0</v>
      </c>
      <c r="V10" s="59">
        <v>1</v>
      </c>
      <c r="W10" s="59">
        <v>1</v>
      </c>
      <c r="X10" s="59">
        <v>1</v>
      </c>
      <c r="Y10" s="59">
        <v>1</v>
      </c>
      <c r="Z10" s="133">
        <f>Spa1!D7</f>
        <v>9.57</v>
      </c>
      <c r="AA10" s="144">
        <f>Spa2!D6</f>
        <v>8.5</v>
      </c>
      <c r="AB10" s="58">
        <v>0.1</v>
      </c>
      <c r="AC10" s="59">
        <v>0</v>
      </c>
      <c r="AD10" s="59">
        <v>1</v>
      </c>
      <c r="AE10" s="59">
        <v>1</v>
      </c>
      <c r="AF10" s="59">
        <v>1</v>
      </c>
      <c r="AG10" s="144">
        <f>'ADAC Hock1'!C6</f>
        <v>7.66</v>
      </c>
      <c r="AH10" s="58">
        <v>0.1</v>
      </c>
      <c r="AI10" s="59">
        <v>0</v>
      </c>
      <c r="AJ10" s="59">
        <v>1</v>
      </c>
      <c r="AK10" s="59">
        <v>1</v>
      </c>
      <c r="AL10" s="59">
        <v>1</v>
      </c>
      <c r="AM10" s="59">
        <v>1</v>
      </c>
      <c r="AN10" s="145">
        <f>'ADAC NBRG 1'!C5</f>
        <v>8.5</v>
      </c>
      <c r="AO10" s="144">
        <f>'ADAC NBRG 2'!C5</f>
        <v>8.5</v>
      </c>
      <c r="AP10">
        <f t="shared" si="0"/>
        <v>96.20999999999998</v>
      </c>
      <c r="AQ10">
        <v>2</v>
      </c>
    </row>
    <row r="11" spans="2:41" ht="13.5" thickBot="1">
      <c r="B11" s="160"/>
      <c r="C11" s="4"/>
      <c r="D11" s="88"/>
      <c r="E11" s="61"/>
      <c r="F11" s="61"/>
      <c r="G11" s="61"/>
      <c r="H11" s="61"/>
      <c r="I11" s="61"/>
      <c r="J11" s="61"/>
      <c r="K11" s="89"/>
      <c r="L11" s="113"/>
      <c r="M11" s="114"/>
      <c r="N11" s="114"/>
      <c r="O11" s="114"/>
      <c r="P11" s="114"/>
      <c r="Q11" s="114"/>
      <c r="R11" s="114"/>
      <c r="S11" s="114"/>
      <c r="T11" s="137"/>
      <c r="U11" s="138"/>
      <c r="V11" s="138"/>
      <c r="W11" s="138"/>
      <c r="X11" s="138"/>
      <c r="Y11" s="138"/>
      <c r="Z11" s="138"/>
      <c r="AA11" s="139"/>
      <c r="AB11" s="137"/>
      <c r="AC11" s="138"/>
      <c r="AD11" s="138"/>
      <c r="AE11" s="138"/>
      <c r="AF11" s="138"/>
      <c r="AG11" s="139"/>
      <c r="AH11" s="137"/>
      <c r="AI11" s="138"/>
      <c r="AJ11" s="138"/>
      <c r="AK11" s="138"/>
      <c r="AL11" s="138"/>
      <c r="AM11" s="138"/>
      <c r="AN11" s="138"/>
      <c r="AO11" s="139"/>
    </row>
    <row r="12" spans="2:42" ht="12.75">
      <c r="B12" s="72" t="s">
        <v>8</v>
      </c>
      <c r="C12" s="84" t="s">
        <v>9</v>
      </c>
      <c r="D12" s="26">
        <v>0.4</v>
      </c>
      <c r="E12" s="48">
        <v>0</v>
      </c>
      <c r="F12" s="48">
        <v>0</v>
      </c>
      <c r="G12" s="48">
        <v>0</v>
      </c>
      <c r="H12" s="48">
        <v>1</v>
      </c>
      <c r="I12" s="48">
        <v>1</v>
      </c>
      <c r="J12" s="55">
        <f>BHH1!C14</f>
        <v>9.33</v>
      </c>
      <c r="K12" s="110">
        <v>0</v>
      </c>
      <c r="L12" s="26">
        <v>0.4</v>
      </c>
      <c r="M12" s="48">
        <v>0</v>
      </c>
      <c r="N12" s="48">
        <v>0</v>
      </c>
      <c r="O12" s="48">
        <v>1</v>
      </c>
      <c r="P12" s="48">
        <v>1</v>
      </c>
      <c r="Q12" s="48">
        <v>1</v>
      </c>
      <c r="R12" s="116">
        <f>Zandvoort1!C18</f>
        <v>3</v>
      </c>
      <c r="S12" s="131">
        <f>Zandvoort2!C17</f>
        <v>1</v>
      </c>
      <c r="T12" s="107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35">
        <v>0</v>
      </c>
      <c r="AB12" s="107">
        <v>0</v>
      </c>
      <c r="AC12" s="108">
        <v>0</v>
      </c>
      <c r="AD12" s="108">
        <v>0</v>
      </c>
      <c r="AE12" s="108">
        <v>0</v>
      </c>
      <c r="AF12" s="108">
        <v>0</v>
      </c>
      <c r="AG12" s="135">
        <v>0</v>
      </c>
      <c r="AH12" s="107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35">
        <v>0</v>
      </c>
      <c r="AP12">
        <f t="shared" si="0"/>
        <v>19.130000000000003</v>
      </c>
    </row>
    <row r="13" spans="2:42" ht="12.75">
      <c r="B13" s="105" t="s">
        <v>175</v>
      </c>
      <c r="C13" s="106" t="s">
        <v>176</v>
      </c>
      <c r="D13" s="107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9">
        <v>0</v>
      </c>
      <c r="K13" s="111">
        <v>0</v>
      </c>
      <c r="L13" s="49">
        <v>0.9</v>
      </c>
      <c r="M13" s="47">
        <v>0.8</v>
      </c>
      <c r="N13" s="47">
        <v>1</v>
      </c>
      <c r="O13" s="47">
        <v>1</v>
      </c>
      <c r="P13" s="47">
        <v>0</v>
      </c>
      <c r="Q13" s="47">
        <v>0</v>
      </c>
      <c r="R13" s="47">
        <v>0</v>
      </c>
      <c r="S13" s="127">
        <v>0</v>
      </c>
      <c r="T13" s="49">
        <v>0.9</v>
      </c>
      <c r="U13" s="47">
        <v>0.8</v>
      </c>
      <c r="V13" s="47">
        <v>1</v>
      </c>
      <c r="W13" s="47">
        <v>1</v>
      </c>
      <c r="X13" s="47">
        <v>1</v>
      </c>
      <c r="Y13" s="47">
        <v>1</v>
      </c>
      <c r="Z13" s="115">
        <f>Spa1!D21</f>
        <v>5</v>
      </c>
      <c r="AA13" s="104">
        <f>Spa2!D20</f>
        <v>4.33</v>
      </c>
      <c r="AB13" s="49">
        <v>0.9</v>
      </c>
      <c r="AC13" s="47">
        <v>0.8</v>
      </c>
      <c r="AD13" s="47">
        <v>1</v>
      </c>
      <c r="AE13" s="47">
        <v>1</v>
      </c>
      <c r="AF13" s="47">
        <v>1</v>
      </c>
      <c r="AG13" s="104">
        <f>'ADAC Hock1'!C12</f>
        <v>6</v>
      </c>
      <c r="AH13" s="49">
        <v>0.9</v>
      </c>
      <c r="AI13" s="47">
        <v>0.8</v>
      </c>
      <c r="AJ13" s="47">
        <v>1</v>
      </c>
      <c r="AK13" s="47">
        <v>1</v>
      </c>
      <c r="AL13" s="47">
        <v>1</v>
      </c>
      <c r="AM13" s="47">
        <v>1</v>
      </c>
      <c r="AN13" s="102">
        <f>'ADAC NBRG 1'!C13</f>
        <v>1</v>
      </c>
      <c r="AO13" s="104">
        <f>'ADAC NBRG 2'!C13</f>
        <v>1</v>
      </c>
      <c r="AP13">
        <f t="shared" si="0"/>
        <v>37.129999999999995</v>
      </c>
    </row>
    <row r="14" spans="2:43" ht="12.75">
      <c r="B14" s="21" t="s">
        <v>24</v>
      </c>
      <c r="C14" s="51" t="s">
        <v>25</v>
      </c>
      <c r="D14" s="49">
        <v>0.4</v>
      </c>
      <c r="E14" s="47">
        <v>0.1</v>
      </c>
      <c r="F14" s="47">
        <v>1</v>
      </c>
      <c r="G14" s="47">
        <v>1</v>
      </c>
      <c r="H14" s="47">
        <v>1</v>
      </c>
      <c r="I14" s="47">
        <v>1</v>
      </c>
      <c r="J14" s="56">
        <f>BHH1!C16</f>
        <v>6</v>
      </c>
      <c r="K14" s="97">
        <f>BHH2!D17</f>
        <v>6</v>
      </c>
      <c r="L14" s="49">
        <v>0.4</v>
      </c>
      <c r="M14" s="47">
        <v>0.1</v>
      </c>
      <c r="N14" s="47">
        <v>1</v>
      </c>
      <c r="O14" s="47">
        <v>1</v>
      </c>
      <c r="P14" s="47">
        <v>1</v>
      </c>
      <c r="Q14" s="47">
        <v>1</v>
      </c>
      <c r="R14" s="115">
        <f>Zandvoort1!C16</f>
        <v>7</v>
      </c>
      <c r="S14" s="130">
        <f>Zandvoort2!C15</f>
        <v>6</v>
      </c>
      <c r="T14" s="49">
        <v>0.4</v>
      </c>
      <c r="U14" s="47">
        <v>0.1</v>
      </c>
      <c r="V14" s="47">
        <v>1</v>
      </c>
      <c r="W14" s="47">
        <v>1</v>
      </c>
      <c r="X14" s="47">
        <v>1</v>
      </c>
      <c r="Y14" s="47">
        <v>1</v>
      </c>
      <c r="Z14" s="115">
        <f>Spa1!D19</f>
        <v>7</v>
      </c>
      <c r="AA14" s="104">
        <f>Spa2!D21</f>
        <v>2.67</v>
      </c>
      <c r="AB14" s="49">
        <v>0.4</v>
      </c>
      <c r="AC14" s="47">
        <v>0.1</v>
      </c>
      <c r="AD14" s="47">
        <v>1</v>
      </c>
      <c r="AE14" s="47">
        <v>1</v>
      </c>
      <c r="AF14" s="47">
        <v>1</v>
      </c>
      <c r="AG14" s="104">
        <f>'ADAC Hock1'!C13</f>
        <v>3.5</v>
      </c>
      <c r="AH14" s="49">
        <v>0.4</v>
      </c>
      <c r="AI14" s="47">
        <v>0.1</v>
      </c>
      <c r="AJ14" s="47">
        <v>1</v>
      </c>
      <c r="AK14" s="47">
        <v>1</v>
      </c>
      <c r="AL14" s="47">
        <v>1</v>
      </c>
      <c r="AM14" s="47">
        <v>1</v>
      </c>
      <c r="AN14" s="102">
        <f>'ADAC NBRG 1'!C12</f>
        <v>4.33</v>
      </c>
      <c r="AO14" s="104">
        <f>'ADAC NBRG 2'!C12</f>
        <v>4.33</v>
      </c>
      <c r="AP14">
        <f t="shared" si="0"/>
        <v>68.33</v>
      </c>
      <c r="AQ14">
        <v>6</v>
      </c>
    </row>
    <row r="15" spans="2:42" ht="12.75">
      <c r="B15" s="65" t="s">
        <v>4</v>
      </c>
      <c r="C15" s="74" t="s">
        <v>110</v>
      </c>
      <c r="D15" s="58">
        <v>0.4</v>
      </c>
      <c r="E15" s="59">
        <v>0.1</v>
      </c>
      <c r="F15" s="59">
        <v>1</v>
      </c>
      <c r="G15" s="59">
        <v>1</v>
      </c>
      <c r="H15" s="59">
        <v>1</v>
      </c>
      <c r="I15" s="59">
        <v>1</v>
      </c>
      <c r="J15" s="60">
        <v>0</v>
      </c>
      <c r="K15" s="98">
        <f>BHH2!D14</f>
        <v>9.33</v>
      </c>
      <c r="L15" s="49">
        <v>0.4</v>
      </c>
      <c r="M15" s="47">
        <v>0.1</v>
      </c>
      <c r="N15" s="47">
        <v>1</v>
      </c>
      <c r="O15" s="47">
        <v>1</v>
      </c>
      <c r="P15" s="47">
        <v>1</v>
      </c>
      <c r="Q15" s="47">
        <v>1</v>
      </c>
      <c r="R15" s="115">
        <f>Zandvoort1!C15</f>
        <v>9</v>
      </c>
      <c r="S15" s="130">
        <f>Zandvoort2!C14</f>
        <v>8.5</v>
      </c>
      <c r="T15" s="49">
        <v>0.4</v>
      </c>
      <c r="U15" s="47">
        <v>0.1</v>
      </c>
      <c r="V15" s="47">
        <v>1</v>
      </c>
      <c r="W15" s="47">
        <v>1</v>
      </c>
      <c r="X15" s="47">
        <v>1</v>
      </c>
      <c r="Y15" s="47">
        <v>1</v>
      </c>
      <c r="Z15" s="115">
        <f>Spa1!D18</f>
        <v>9</v>
      </c>
      <c r="AA15" s="104">
        <f>Spa2!D16</f>
        <v>7.67</v>
      </c>
      <c r="AB15" s="49">
        <v>0</v>
      </c>
      <c r="AC15" s="47">
        <v>0</v>
      </c>
      <c r="AD15" s="47">
        <v>0</v>
      </c>
      <c r="AE15" s="47">
        <v>0</v>
      </c>
      <c r="AF15" s="47">
        <v>0</v>
      </c>
      <c r="AG15" s="123">
        <f>Spa1!L18</f>
        <v>0</v>
      </c>
      <c r="AH15" s="49">
        <v>0.4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115">
        <v>0</v>
      </c>
      <c r="AO15" s="104">
        <f>Spa2!R16</f>
        <v>0</v>
      </c>
      <c r="AP15" s="157">
        <f t="shared" si="0"/>
        <v>57.4</v>
      </c>
    </row>
    <row r="16" spans="2:42" ht="12.75">
      <c r="B16" s="41" t="s">
        <v>181</v>
      </c>
      <c r="C16" s="52" t="s">
        <v>168</v>
      </c>
      <c r="D16" s="58">
        <v>0.4</v>
      </c>
      <c r="E16" s="59">
        <v>0</v>
      </c>
      <c r="F16" s="59">
        <v>1</v>
      </c>
      <c r="G16" s="59">
        <v>1</v>
      </c>
      <c r="H16" s="59">
        <v>1</v>
      </c>
      <c r="I16" s="59">
        <v>1</v>
      </c>
      <c r="J16" s="60">
        <f>BHH1!C15</f>
        <v>7.67</v>
      </c>
      <c r="K16" s="98">
        <f>BHH2!D16</f>
        <v>7.67</v>
      </c>
      <c r="L16" s="49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127">
        <v>0</v>
      </c>
      <c r="T16" s="49">
        <v>0.4</v>
      </c>
      <c r="U16" s="47">
        <v>0</v>
      </c>
      <c r="V16" s="47">
        <v>1</v>
      </c>
      <c r="W16" s="47">
        <v>1</v>
      </c>
      <c r="X16" s="47">
        <v>1</v>
      </c>
      <c r="Y16" s="47">
        <v>1</v>
      </c>
      <c r="Z16" s="115">
        <f>Spa1!D22</f>
        <v>3</v>
      </c>
      <c r="AA16" s="104">
        <f>Spa2!D15</f>
        <v>9.33</v>
      </c>
      <c r="AB16" s="49">
        <v>0</v>
      </c>
      <c r="AC16" s="47">
        <v>0</v>
      </c>
      <c r="AD16" s="47">
        <v>0</v>
      </c>
      <c r="AE16" s="47">
        <v>0</v>
      </c>
      <c r="AF16" s="47">
        <v>0</v>
      </c>
      <c r="AG16" s="123">
        <v>0</v>
      </c>
      <c r="AH16" s="49">
        <v>0.4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115">
        <v>0</v>
      </c>
      <c r="AO16" s="104">
        <f>Spa2!R15</f>
        <v>0</v>
      </c>
      <c r="AP16">
        <f t="shared" si="0"/>
        <v>36.87</v>
      </c>
    </row>
    <row r="17" spans="2:42" ht="12.75">
      <c r="B17" s="41" t="s">
        <v>186</v>
      </c>
      <c r="C17" s="52" t="s">
        <v>178</v>
      </c>
      <c r="D17" s="58">
        <v>0.8</v>
      </c>
      <c r="E17" s="59">
        <v>0.7</v>
      </c>
      <c r="F17" s="59">
        <v>1</v>
      </c>
      <c r="G17" s="59">
        <v>1</v>
      </c>
      <c r="H17" s="59">
        <v>1</v>
      </c>
      <c r="I17" s="59">
        <v>1</v>
      </c>
      <c r="J17" s="60">
        <f>BHH1!C19</f>
        <v>2.67</v>
      </c>
      <c r="K17" s="98">
        <v>0</v>
      </c>
      <c r="L17" s="49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127">
        <v>0</v>
      </c>
      <c r="T17" s="49">
        <v>0.8</v>
      </c>
      <c r="U17" s="47">
        <v>0.7</v>
      </c>
      <c r="V17" s="47">
        <v>1</v>
      </c>
      <c r="W17" s="47">
        <v>1</v>
      </c>
      <c r="X17" s="47">
        <v>0</v>
      </c>
      <c r="Y17" s="47">
        <v>0</v>
      </c>
      <c r="Z17" s="47">
        <v>0</v>
      </c>
      <c r="AA17" s="103">
        <v>0</v>
      </c>
      <c r="AB17" s="49">
        <v>0</v>
      </c>
      <c r="AC17" s="47">
        <v>0</v>
      </c>
      <c r="AD17" s="47">
        <v>0</v>
      </c>
      <c r="AE17" s="47">
        <v>0</v>
      </c>
      <c r="AF17" s="47">
        <v>0</v>
      </c>
      <c r="AG17" s="103">
        <v>0</v>
      </c>
      <c r="AH17" s="49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103">
        <v>0</v>
      </c>
      <c r="AP17">
        <f t="shared" si="0"/>
        <v>11.67</v>
      </c>
    </row>
    <row r="18" spans="2:42" ht="12.75">
      <c r="B18" s="41" t="s">
        <v>206</v>
      </c>
      <c r="C18" s="52" t="s">
        <v>0</v>
      </c>
      <c r="D18" s="58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60">
        <v>0</v>
      </c>
      <c r="K18" s="98">
        <v>0</v>
      </c>
      <c r="L18" s="58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146">
        <v>0</v>
      </c>
      <c r="T18" s="58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136">
        <v>0</v>
      </c>
      <c r="AB18" s="58">
        <v>0.6</v>
      </c>
      <c r="AC18" s="59">
        <v>1.8</v>
      </c>
      <c r="AD18" s="59">
        <v>1</v>
      </c>
      <c r="AE18" s="59">
        <v>1</v>
      </c>
      <c r="AF18" s="59">
        <v>1</v>
      </c>
      <c r="AG18" s="136">
        <v>0</v>
      </c>
      <c r="AH18" s="58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136">
        <v>0</v>
      </c>
      <c r="AP18">
        <f t="shared" si="0"/>
        <v>5.4</v>
      </c>
    </row>
    <row r="19" spans="2:43" ht="13.5" thickBot="1">
      <c r="B19" s="23" t="s">
        <v>28</v>
      </c>
      <c r="C19" s="67" t="s">
        <v>40</v>
      </c>
      <c r="D19" s="71">
        <v>0.4</v>
      </c>
      <c r="E19" s="50">
        <v>0.5</v>
      </c>
      <c r="F19" s="50">
        <v>1</v>
      </c>
      <c r="G19" s="50">
        <v>1</v>
      </c>
      <c r="H19" s="50">
        <v>1</v>
      </c>
      <c r="I19" s="50">
        <v>1</v>
      </c>
      <c r="J19" s="69">
        <f>BHH1!C17</f>
        <v>4.33</v>
      </c>
      <c r="K19" s="112">
        <f>BHH2!D18</f>
        <v>4.33</v>
      </c>
      <c r="L19" s="71">
        <v>0.4</v>
      </c>
      <c r="M19" s="50">
        <v>0.5</v>
      </c>
      <c r="N19" s="50">
        <v>1</v>
      </c>
      <c r="O19" s="50">
        <v>1</v>
      </c>
      <c r="P19" s="50">
        <v>1</v>
      </c>
      <c r="Q19" s="50">
        <v>1</v>
      </c>
      <c r="R19" s="10">
        <f>Zandvoort1!C17</f>
        <v>5</v>
      </c>
      <c r="S19" s="132">
        <f>Zandvoort2!C16</f>
        <v>3.5</v>
      </c>
      <c r="T19" s="58">
        <v>0.4</v>
      </c>
      <c r="U19" s="59">
        <v>0.5</v>
      </c>
      <c r="V19" s="59">
        <v>1</v>
      </c>
      <c r="W19" s="59">
        <v>1</v>
      </c>
      <c r="X19" s="59">
        <v>1</v>
      </c>
      <c r="Y19" s="59">
        <v>1</v>
      </c>
      <c r="Z19" s="133">
        <f>Spa1!D24</f>
        <v>1</v>
      </c>
      <c r="AA19" s="144">
        <f>Spa2!D19</f>
        <v>6</v>
      </c>
      <c r="AB19" s="58">
        <v>0.4</v>
      </c>
      <c r="AC19" s="59">
        <v>0.5</v>
      </c>
      <c r="AD19" s="59">
        <v>1</v>
      </c>
      <c r="AE19" s="59">
        <v>1</v>
      </c>
      <c r="AF19" s="59">
        <v>1</v>
      </c>
      <c r="AG19" s="144">
        <f>'ADAC Hock1'!C11</f>
        <v>8.5</v>
      </c>
      <c r="AH19" s="58">
        <v>0.4</v>
      </c>
      <c r="AI19" s="59">
        <v>0.5</v>
      </c>
      <c r="AJ19" s="59">
        <v>1</v>
      </c>
      <c r="AK19" s="59">
        <v>1</v>
      </c>
      <c r="AL19" s="59">
        <v>1</v>
      </c>
      <c r="AM19" s="59">
        <v>1</v>
      </c>
      <c r="AN19" s="145">
        <f>'ADAC NBRG 1'!C11</f>
        <v>7.66</v>
      </c>
      <c r="AO19" s="144">
        <f>'ADAC NBRG 2'!C11</f>
        <v>7.66</v>
      </c>
      <c r="AP19">
        <f t="shared" si="0"/>
        <v>71.47999999999999</v>
      </c>
      <c r="AQ19">
        <v>5</v>
      </c>
    </row>
    <row r="20" spans="2:41" ht="13.5" thickBot="1">
      <c r="B20" s="161"/>
      <c r="C20" s="25"/>
      <c r="D20" s="88"/>
      <c r="E20" s="61"/>
      <c r="F20" s="61"/>
      <c r="G20" s="61"/>
      <c r="H20" s="61"/>
      <c r="I20" s="61"/>
      <c r="J20" s="62"/>
      <c r="K20" s="90"/>
      <c r="L20" s="113"/>
      <c r="M20" s="114"/>
      <c r="N20" s="114"/>
      <c r="O20" s="114"/>
      <c r="P20" s="114"/>
      <c r="Q20" s="114"/>
      <c r="R20" s="114"/>
      <c r="S20" s="114"/>
      <c r="T20" s="137"/>
      <c r="U20" s="138"/>
      <c r="V20" s="138"/>
      <c r="W20" s="138"/>
      <c r="X20" s="138"/>
      <c r="Y20" s="138"/>
      <c r="Z20" s="138"/>
      <c r="AA20" s="139"/>
      <c r="AB20" s="137"/>
      <c r="AC20" s="138"/>
      <c r="AD20" s="138"/>
      <c r="AE20" s="138"/>
      <c r="AF20" s="138"/>
      <c r="AG20" s="139"/>
      <c r="AH20" s="137"/>
      <c r="AI20" s="138"/>
      <c r="AJ20" s="138"/>
      <c r="AK20" s="138"/>
      <c r="AL20" s="138"/>
      <c r="AM20" s="138"/>
      <c r="AN20" s="138"/>
      <c r="AO20" s="139"/>
    </row>
    <row r="21" spans="2:42" ht="12.75">
      <c r="B21" s="31" t="s">
        <v>41</v>
      </c>
      <c r="C21" s="53" t="s">
        <v>42</v>
      </c>
      <c r="D21" s="26">
        <v>1.2</v>
      </c>
      <c r="E21" s="48">
        <v>0.3</v>
      </c>
      <c r="F21" s="48">
        <v>1</v>
      </c>
      <c r="G21" s="48">
        <v>1</v>
      </c>
      <c r="H21" s="48">
        <v>1</v>
      </c>
      <c r="I21" s="48">
        <v>1</v>
      </c>
      <c r="J21" s="55">
        <f>BHH1!C26</f>
        <v>1</v>
      </c>
      <c r="K21" s="110">
        <f>BHH2!D25</f>
        <v>1</v>
      </c>
      <c r="L21" s="26">
        <v>1.2</v>
      </c>
      <c r="M21" s="48">
        <v>0.3</v>
      </c>
      <c r="N21" s="48">
        <v>1</v>
      </c>
      <c r="O21" s="48">
        <v>1</v>
      </c>
      <c r="P21" s="48">
        <v>1</v>
      </c>
      <c r="Q21" s="48">
        <v>1</v>
      </c>
      <c r="R21" s="48">
        <v>1</v>
      </c>
      <c r="S21" s="96">
        <v>1</v>
      </c>
      <c r="T21" s="107">
        <v>1.2</v>
      </c>
      <c r="U21" s="108">
        <v>0.3</v>
      </c>
      <c r="V21" s="108">
        <v>1</v>
      </c>
      <c r="W21" s="108">
        <v>1</v>
      </c>
      <c r="X21" s="108">
        <v>1</v>
      </c>
      <c r="Y21" s="108">
        <v>1</v>
      </c>
      <c r="Z21" s="108">
        <v>1</v>
      </c>
      <c r="AA21" s="135">
        <v>1</v>
      </c>
      <c r="AB21" s="107">
        <v>1.2</v>
      </c>
      <c r="AC21" s="108">
        <v>0.3</v>
      </c>
      <c r="AD21" s="108">
        <v>1</v>
      </c>
      <c r="AE21" s="108">
        <v>1</v>
      </c>
      <c r="AF21" s="108">
        <v>1</v>
      </c>
      <c r="AG21" s="163">
        <f>'ADAC Hock1'!C20</f>
        <v>1</v>
      </c>
      <c r="AH21" s="107">
        <v>1.2</v>
      </c>
      <c r="AI21" s="108">
        <v>0.3</v>
      </c>
      <c r="AJ21" s="108">
        <v>1</v>
      </c>
      <c r="AK21" s="108">
        <v>1</v>
      </c>
      <c r="AL21" s="108">
        <v>1</v>
      </c>
      <c r="AM21" s="108">
        <v>1</v>
      </c>
      <c r="AN21" s="108">
        <v>1</v>
      </c>
      <c r="AO21" s="135">
        <v>1</v>
      </c>
      <c r="AP21">
        <f t="shared" si="0"/>
        <v>35.5</v>
      </c>
    </row>
    <row r="22" spans="2:43" ht="12.75">
      <c r="B22" s="19" t="s">
        <v>38</v>
      </c>
      <c r="C22" s="75" t="s">
        <v>3</v>
      </c>
      <c r="D22" s="49">
        <v>0.2</v>
      </c>
      <c r="E22" s="47">
        <v>1.1</v>
      </c>
      <c r="F22" s="47">
        <v>1</v>
      </c>
      <c r="G22" s="47">
        <v>1</v>
      </c>
      <c r="H22" s="47">
        <v>1</v>
      </c>
      <c r="I22" s="47">
        <v>1</v>
      </c>
      <c r="J22" s="56">
        <f>BHH1!C25</f>
        <v>4.33</v>
      </c>
      <c r="K22" s="97">
        <f>BHH2!D24</f>
        <v>4.33</v>
      </c>
      <c r="L22" s="49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127">
        <v>0</v>
      </c>
      <c r="T22" s="49">
        <v>0.2</v>
      </c>
      <c r="U22" s="47">
        <v>1.1</v>
      </c>
      <c r="V22" s="47">
        <v>1</v>
      </c>
      <c r="W22" s="47">
        <v>1</v>
      </c>
      <c r="X22" s="47">
        <v>1</v>
      </c>
      <c r="Y22" s="47">
        <v>1</v>
      </c>
      <c r="Z22" s="102">
        <f>Spa1!D29</f>
        <v>4.33</v>
      </c>
      <c r="AA22" s="104">
        <f>Spa2!D27</f>
        <v>4.33</v>
      </c>
      <c r="AB22" s="49">
        <v>0.2</v>
      </c>
      <c r="AC22" s="47">
        <v>1.1</v>
      </c>
      <c r="AD22" s="47">
        <v>1</v>
      </c>
      <c r="AE22" s="47">
        <v>1</v>
      </c>
      <c r="AF22" s="47">
        <v>1</v>
      </c>
      <c r="AG22" s="104">
        <f>'ADAC Hock1'!C19</f>
        <v>4.33</v>
      </c>
      <c r="AH22" s="49">
        <v>0.2</v>
      </c>
      <c r="AI22" s="47">
        <v>1.1</v>
      </c>
      <c r="AJ22" s="47">
        <v>1</v>
      </c>
      <c r="AK22" s="47">
        <v>1</v>
      </c>
      <c r="AL22" s="47">
        <v>1</v>
      </c>
      <c r="AM22" s="47">
        <v>1</v>
      </c>
      <c r="AN22" s="102">
        <f>'ADAC NBRG 1'!C17</f>
        <v>4.33</v>
      </c>
      <c r="AO22" s="104">
        <f>'ADAC NBRG 2'!C17</f>
        <v>4.33</v>
      </c>
      <c r="AP22">
        <f t="shared" si="0"/>
        <v>50.51</v>
      </c>
      <c r="AQ22">
        <v>8</v>
      </c>
    </row>
    <row r="23" spans="2:43" ht="13.5" thickBot="1">
      <c r="B23" s="28" t="s">
        <v>46</v>
      </c>
      <c r="C23" s="83" t="s">
        <v>30</v>
      </c>
      <c r="D23" s="71">
        <v>0.5</v>
      </c>
      <c r="E23" s="50">
        <v>0.2</v>
      </c>
      <c r="F23" s="50">
        <v>1</v>
      </c>
      <c r="G23" s="50">
        <v>1</v>
      </c>
      <c r="H23" s="50">
        <v>1</v>
      </c>
      <c r="I23" s="50">
        <v>1</v>
      </c>
      <c r="J23" s="69">
        <f>BHH1!C24</f>
        <v>7.66</v>
      </c>
      <c r="K23" s="112">
        <f>BHH2!D23</f>
        <v>7.66</v>
      </c>
      <c r="L23" s="71">
        <v>0.5</v>
      </c>
      <c r="M23" s="50">
        <v>0.2</v>
      </c>
      <c r="N23" s="50">
        <v>1</v>
      </c>
      <c r="O23" s="50">
        <v>1</v>
      </c>
      <c r="P23" s="50">
        <v>1</v>
      </c>
      <c r="Q23" s="50">
        <v>1</v>
      </c>
      <c r="R23" s="50">
        <v>6</v>
      </c>
      <c r="S23" s="99">
        <v>6</v>
      </c>
      <c r="T23" s="58">
        <v>0.5</v>
      </c>
      <c r="U23" s="59">
        <v>0.2</v>
      </c>
      <c r="V23" s="59">
        <v>1</v>
      </c>
      <c r="W23" s="59">
        <v>1</v>
      </c>
      <c r="X23" s="59">
        <v>1</v>
      </c>
      <c r="Y23" s="59">
        <v>1</v>
      </c>
      <c r="Z23" s="145">
        <f>Spa1!D28</f>
        <v>7.66</v>
      </c>
      <c r="AA23" s="144">
        <f>Spa2!D26</f>
        <v>7.66</v>
      </c>
      <c r="AB23" s="58">
        <v>0.5</v>
      </c>
      <c r="AC23" s="59">
        <v>0.2</v>
      </c>
      <c r="AD23" s="59">
        <v>1</v>
      </c>
      <c r="AE23" s="59">
        <v>1</v>
      </c>
      <c r="AF23" s="59">
        <v>1</v>
      </c>
      <c r="AG23" s="144">
        <f>'ADAC Hock1'!C18</f>
        <v>7.66</v>
      </c>
      <c r="AH23" s="58">
        <v>0.5</v>
      </c>
      <c r="AI23" s="59">
        <v>0.2</v>
      </c>
      <c r="AJ23" s="59">
        <v>1</v>
      </c>
      <c r="AK23" s="59">
        <v>1</v>
      </c>
      <c r="AL23" s="59">
        <v>1</v>
      </c>
      <c r="AM23" s="59">
        <v>1</v>
      </c>
      <c r="AN23" s="145">
        <f>'ADAC NBRG 1'!C16</f>
        <v>7.66</v>
      </c>
      <c r="AO23" s="144">
        <f>'ADAC NBRG 2'!C16</f>
        <v>7.66</v>
      </c>
      <c r="AP23">
        <f t="shared" si="0"/>
        <v>88.11999999999999</v>
      </c>
      <c r="AQ23">
        <v>3</v>
      </c>
    </row>
    <row r="24" spans="2:41" ht="13.5" thickBot="1">
      <c r="B24" s="63"/>
      <c r="C24" s="92"/>
      <c r="D24" s="93"/>
      <c r="E24" s="68"/>
      <c r="F24" s="68"/>
      <c r="G24" s="68"/>
      <c r="H24" s="68"/>
      <c r="I24" s="68"/>
      <c r="J24" s="94"/>
      <c r="K24" s="95"/>
      <c r="L24" s="113"/>
      <c r="M24" s="114"/>
      <c r="N24" s="114"/>
      <c r="O24" s="114"/>
      <c r="P24" s="114"/>
      <c r="Q24" s="114"/>
      <c r="R24" s="114"/>
      <c r="S24" s="114"/>
      <c r="T24" s="137"/>
      <c r="U24" s="138"/>
      <c r="V24" s="138"/>
      <c r="W24" s="138"/>
      <c r="X24" s="138"/>
      <c r="Y24" s="138"/>
      <c r="Z24" s="138"/>
      <c r="AA24" s="139"/>
      <c r="AB24" s="137"/>
      <c r="AC24" s="138"/>
      <c r="AD24" s="138"/>
      <c r="AE24" s="138"/>
      <c r="AF24" s="138"/>
      <c r="AG24" s="139"/>
      <c r="AH24" s="137"/>
      <c r="AI24" s="138"/>
      <c r="AJ24" s="138"/>
      <c r="AK24" s="138"/>
      <c r="AL24" s="138"/>
      <c r="AM24" s="138"/>
      <c r="AN24" s="138"/>
      <c r="AO24" s="139"/>
    </row>
    <row r="25" spans="2:42" ht="12.75">
      <c r="B25" s="31" t="s">
        <v>164</v>
      </c>
      <c r="C25" s="32" t="s">
        <v>20</v>
      </c>
      <c r="D25" s="117">
        <v>0.2</v>
      </c>
      <c r="E25" s="48">
        <v>0.1</v>
      </c>
      <c r="F25" s="48">
        <v>1</v>
      </c>
      <c r="G25" s="48">
        <v>1</v>
      </c>
      <c r="H25" s="48">
        <v>1</v>
      </c>
      <c r="I25" s="48">
        <v>0</v>
      </c>
      <c r="J25" s="48">
        <v>0</v>
      </c>
      <c r="K25" s="27">
        <v>0</v>
      </c>
      <c r="L25" s="117">
        <v>0.2</v>
      </c>
      <c r="M25" s="48">
        <v>0.1</v>
      </c>
      <c r="N25" s="48">
        <v>1</v>
      </c>
      <c r="O25" s="48">
        <v>1</v>
      </c>
      <c r="P25" s="48">
        <v>1</v>
      </c>
      <c r="Q25" s="48">
        <v>1</v>
      </c>
      <c r="R25" s="48">
        <v>4.33</v>
      </c>
      <c r="S25" s="96">
        <v>1</v>
      </c>
      <c r="T25" s="107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35">
        <v>0</v>
      </c>
      <c r="AB25" s="107">
        <v>0</v>
      </c>
      <c r="AC25" s="108">
        <v>0</v>
      </c>
      <c r="AD25" s="108">
        <v>0</v>
      </c>
      <c r="AE25" s="108">
        <v>0</v>
      </c>
      <c r="AF25" s="108">
        <v>0</v>
      </c>
      <c r="AG25" s="135">
        <v>0</v>
      </c>
      <c r="AH25" s="107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35">
        <v>0</v>
      </c>
      <c r="AP25">
        <f t="shared" si="0"/>
        <v>12.93</v>
      </c>
    </row>
    <row r="26" spans="2:43" ht="12.75">
      <c r="B26" s="19" t="s">
        <v>165</v>
      </c>
      <c r="C26" s="20" t="s">
        <v>166</v>
      </c>
      <c r="D26" s="118">
        <v>0.1</v>
      </c>
      <c r="E26" s="47">
        <v>0.6</v>
      </c>
      <c r="F26" s="47">
        <v>1</v>
      </c>
      <c r="G26" s="47">
        <v>1</v>
      </c>
      <c r="H26" s="47">
        <v>1</v>
      </c>
      <c r="I26" s="47">
        <v>1</v>
      </c>
      <c r="J26" s="56">
        <f>BHH1!C29</f>
        <v>8.5</v>
      </c>
      <c r="K26" s="57">
        <f>BHH2!D28</f>
        <v>8.5</v>
      </c>
      <c r="L26" s="118">
        <v>0.1</v>
      </c>
      <c r="M26" s="47">
        <v>0.6</v>
      </c>
      <c r="N26" s="47">
        <v>1</v>
      </c>
      <c r="O26" s="47">
        <v>1</v>
      </c>
      <c r="P26" s="47">
        <v>1</v>
      </c>
      <c r="Q26" s="47">
        <v>1</v>
      </c>
      <c r="R26" s="47">
        <v>7.66</v>
      </c>
      <c r="S26" s="127">
        <v>6</v>
      </c>
      <c r="T26" s="49">
        <v>0.4</v>
      </c>
      <c r="U26" s="47">
        <v>0.6</v>
      </c>
      <c r="V26" s="47">
        <v>1</v>
      </c>
      <c r="W26" s="47">
        <v>1</v>
      </c>
      <c r="X26" s="47">
        <v>1</v>
      </c>
      <c r="Y26" s="47">
        <v>1</v>
      </c>
      <c r="Z26" s="47">
        <v>1</v>
      </c>
      <c r="AA26" s="103">
        <v>1</v>
      </c>
      <c r="AB26" s="49">
        <v>0.4</v>
      </c>
      <c r="AC26" s="47">
        <v>0.6</v>
      </c>
      <c r="AD26" s="47">
        <v>1</v>
      </c>
      <c r="AE26" s="47">
        <v>1</v>
      </c>
      <c r="AF26" s="47">
        <v>0</v>
      </c>
      <c r="AG26" s="103">
        <v>0</v>
      </c>
      <c r="AH26" s="49">
        <v>0.4</v>
      </c>
      <c r="AI26" s="47">
        <v>0.6</v>
      </c>
      <c r="AJ26" s="47">
        <v>1</v>
      </c>
      <c r="AK26" s="47">
        <v>1</v>
      </c>
      <c r="AL26" s="47">
        <v>1</v>
      </c>
      <c r="AM26" s="47">
        <v>1</v>
      </c>
      <c r="AN26" s="47">
        <v>6</v>
      </c>
      <c r="AO26" s="103">
        <v>6</v>
      </c>
      <c r="AP26">
        <f t="shared" si="0"/>
        <v>67.06</v>
      </c>
      <c r="AQ26" s="61">
        <v>7</v>
      </c>
    </row>
    <row r="27" spans="2:42" ht="12.75">
      <c r="B27" s="19" t="s">
        <v>167</v>
      </c>
      <c r="C27" s="20" t="s">
        <v>168</v>
      </c>
      <c r="D27" s="118">
        <v>0</v>
      </c>
      <c r="E27" s="47">
        <v>0</v>
      </c>
      <c r="F27" s="47">
        <v>1</v>
      </c>
      <c r="G27" s="47">
        <v>1</v>
      </c>
      <c r="H27" s="47">
        <v>1</v>
      </c>
      <c r="I27" s="47">
        <v>0</v>
      </c>
      <c r="J27" s="56">
        <v>0</v>
      </c>
      <c r="K27" s="57">
        <v>0</v>
      </c>
      <c r="L27" s="118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127">
        <v>0</v>
      </c>
      <c r="T27" s="49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103">
        <v>0</v>
      </c>
      <c r="AB27" s="49">
        <v>0</v>
      </c>
      <c r="AC27" s="47">
        <v>0</v>
      </c>
      <c r="AD27" s="47">
        <v>1</v>
      </c>
      <c r="AE27" s="47">
        <v>1</v>
      </c>
      <c r="AF27" s="47">
        <v>1</v>
      </c>
      <c r="AG27" s="103">
        <v>0</v>
      </c>
      <c r="AH27" s="49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103">
        <v>0</v>
      </c>
      <c r="AP27">
        <f t="shared" si="0"/>
        <v>6</v>
      </c>
    </row>
    <row r="28" spans="2:42" ht="13.5" thickBot="1">
      <c r="B28" s="28" t="s">
        <v>184</v>
      </c>
      <c r="C28" s="29" t="s">
        <v>30</v>
      </c>
      <c r="D28" s="119">
        <v>0.1</v>
      </c>
      <c r="E28" s="50">
        <v>0</v>
      </c>
      <c r="F28" s="50">
        <v>1</v>
      </c>
      <c r="G28" s="50">
        <v>1</v>
      </c>
      <c r="H28" s="50">
        <v>1</v>
      </c>
      <c r="I28" s="50"/>
      <c r="J28" s="69">
        <f>BHH1!C30</f>
        <v>6</v>
      </c>
      <c r="K28" s="70">
        <f>BHH2!D29</f>
        <v>6</v>
      </c>
      <c r="L28" s="119">
        <v>0.1</v>
      </c>
      <c r="M28" s="50">
        <v>0</v>
      </c>
      <c r="N28" s="50">
        <v>1</v>
      </c>
      <c r="O28" s="50">
        <v>1</v>
      </c>
      <c r="P28" s="50">
        <v>1</v>
      </c>
      <c r="Q28" s="50">
        <v>1</v>
      </c>
      <c r="R28" s="50">
        <v>1</v>
      </c>
      <c r="S28" s="99">
        <v>0</v>
      </c>
      <c r="T28" s="58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136">
        <v>0</v>
      </c>
      <c r="AB28" s="58">
        <v>0</v>
      </c>
      <c r="AC28" s="59">
        <v>0</v>
      </c>
      <c r="AD28" s="59">
        <v>0</v>
      </c>
      <c r="AE28" s="59">
        <v>0</v>
      </c>
      <c r="AF28" s="59">
        <v>0</v>
      </c>
      <c r="AG28" s="136">
        <v>0</v>
      </c>
      <c r="AH28" s="58">
        <v>0</v>
      </c>
      <c r="AI28" s="59">
        <v>0</v>
      </c>
      <c r="AJ28" s="59">
        <v>1</v>
      </c>
      <c r="AK28" s="59">
        <v>1</v>
      </c>
      <c r="AL28" s="59">
        <v>1</v>
      </c>
      <c r="AM28" s="59">
        <v>1</v>
      </c>
      <c r="AN28" s="59">
        <v>1</v>
      </c>
      <c r="AO28" s="136">
        <v>1</v>
      </c>
      <c r="AP28">
        <f t="shared" si="0"/>
        <v>26.2</v>
      </c>
    </row>
    <row r="29" spans="2:41" ht="13.5" thickBot="1">
      <c r="B29" s="162"/>
      <c r="C29" s="30"/>
      <c r="D29" s="88"/>
      <c r="E29" s="61"/>
      <c r="F29" s="61"/>
      <c r="G29" s="61"/>
      <c r="H29" s="61"/>
      <c r="I29" s="61"/>
      <c r="J29" s="61"/>
      <c r="K29" s="89"/>
      <c r="L29" s="113"/>
      <c r="M29" s="114"/>
      <c r="N29" s="114"/>
      <c r="O29" s="114"/>
      <c r="P29" s="114"/>
      <c r="Q29" s="114"/>
      <c r="R29" s="114"/>
      <c r="S29" s="114"/>
      <c r="T29" s="113"/>
      <c r="U29" s="114"/>
      <c r="V29" s="114"/>
      <c r="W29" s="114"/>
      <c r="X29" s="114"/>
      <c r="Y29" s="114"/>
      <c r="Z29" s="114"/>
      <c r="AA29" s="147"/>
      <c r="AB29" s="113"/>
      <c r="AC29" s="114"/>
      <c r="AD29" s="114"/>
      <c r="AE29" s="114"/>
      <c r="AF29" s="114"/>
      <c r="AG29" s="147"/>
      <c r="AH29" s="113"/>
      <c r="AI29" s="114"/>
      <c r="AJ29" s="114"/>
      <c r="AK29" s="114"/>
      <c r="AL29" s="114"/>
      <c r="AM29" s="114"/>
      <c r="AN29" s="114"/>
      <c r="AO29" s="147"/>
    </row>
    <row r="30" spans="2:42" ht="12.75">
      <c r="B30" s="31" t="s">
        <v>185</v>
      </c>
      <c r="C30" s="151" t="s">
        <v>51</v>
      </c>
      <c r="D30" s="48">
        <v>0.8</v>
      </c>
      <c r="E30" s="48">
        <v>0</v>
      </c>
      <c r="F30" s="48">
        <v>1</v>
      </c>
      <c r="G30" s="48">
        <v>1</v>
      </c>
      <c r="H30" s="48">
        <v>1</v>
      </c>
      <c r="I30" s="48">
        <v>1</v>
      </c>
      <c r="J30" s="55">
        <f>BHH1!C36</f>
        <v>6</v>
      </c>
      <c r="K30" s="55">
        <f>BHH2!D35</f>
        <v>6</v>
      </c>
      <c r="L30" s="48">
        <v>0.8</v>
      </c>
      <c r="M30" s="48">
        <v>0</v>
      </c>
      <c r="N30" s="48">
        <v>1</v>
      </c>
      <c r="O30" s="48">
        <v>1</v>
      </c>
      <c r="P30" s="48">
        <v>1</v>
      </c>
      <c r="Q30" s="48">
        <v>1</v>
      </c>
      <c r="R30" s="122">
        <f>Zandvoort1!C31</f>
        <v>3.5</v>
      </c>
      <c r="S30" s="122">
        <f>Zandvoort2!C23</f>
        <v>1</v>
      </c>
      <c r="T30" s="48">
        <v>0.8</v>
      </c>
      <c r="U30" s="48">
        <v>0</v>
      </c>
      <c r="V30" s="48">
        <v>1</v>
      </c>
      <c r="W30" s="48">
        <v>1</v>
      </c>
      <c r="X30" s="48">
        <v>1</v>
      </c>
      <c r="Y30" s="48">
        <v>1</v>
      </c>
      <c r="Z30" s="122">
        <f>Spa1!D40</f>
        <v>4.33</v>
      </c>
      <c r="AA30" s="122">
        <f>Spa2!D38</f>
        <v>2.67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152">
        <f>Spa1!L40</f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122">
        <v>0</v>
      </c>
      <c r="AO30" s="122">
        <f>Spa2!R38</f>
        <v>0</v>
      </c>
      <c r="AP30">
        <f t="shared" si="0"/>
        <v>37.900000000000006</v>
      </c>
    </row>
    <row r="31" spans="2:42" ht="12.75">
      <c r="B31" s="21" t="s">
        <v>54</v>
      </c>
      <c r="C31" s="148" t="s">
        <v>55</v>
      </c>
      <c r="D31" s="47">
        <v>0.4</v>
      </c>
      <c r="E31" s="47">
        <v>0.5</v>
      </c>
      <c r="F31" s="47">
        <v>1</v>
      </c>
      <c r="G31" s="47">
        <v>1</v>
      </c>
      <c r="H31" s="47">
        <v>1</v>
      </c>
      <c r="I31" s="47">
        <v>1</v>
      </c>
      <c r="J31" s="56">
        <f>BHH1!C38</f>
        <v>1</v>
      </c>
      <c r="K31" s="56">
        <f>BHH2!D36</f>
        <v>3.5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121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0.4</v>
      </c>
      <c r="AC31" s="47">
        <v>0.5</v>
      </c>
      <c r="AD31" s="47">
        <v>1</v>
      </c>
      <c r="AE31" s="47">
        <v>1</v>
      </c>
      <c r="AF31" s="47">
        <v>1</v>
      </c>
      <c r="AG31" s="103">
        <f>'ADAC Hock1'!C30</f>
        <v>3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>
        <f t="shared" si="0"/>
        <v>16.3</v>
      </c>
    </row>
    <row r="32" spans="2:43" ht="12.75">
      <c r="B32" s="17" t="s">
        <v>4</v>
      </c>
      <c r="C32" s="149" t="s">
        <v>43</v>
      </c>
      <c r="D32" s="47">
        <v>0.4</v>
      </c>
      <c r="E32" s="47">
        <v>0</v>
      </c>
      <c r="F32" s="47">
        <v>1</v>
      </c>
      <c r="G32" s="47">
        <v>1</v>
      </c>
      <c r="H32" s="47">
        <v>1</v>
      </c>
      <c r="I32" s="47">
        <v>1</v>
      </c>
      <c r="J32" s="56">
        <f>BHH1!C35</f>
        <v>8.5</v>
      </c>
      <c r="K32" s="56">
        <f>BHH2!D34</f>
        <v>8.5</v>
      </c>
      <c r="L32" s="47">
        <v>0.4</v>
      </c>
      <c r="M32" s="47">
        <v>0</v>
      </c>
      <c r="N32" s="47">
        <v>1</v>
      </c>
      <c r="O32" s="47">
        <v>1</v>
      </c>
      <c r="P32" s="47">
        <v>1</v>
      </c>
      <c r="Q32" s="47">
        <v>1</v>
      </c>
      <c r="R32" s="102">
        <f>Zandvoort1!C29</f>
        <v>8.5</v>
      </c>
      <c r="S32" s="102">
        <f>Zandvoort2!C21</f>
        <v>7.66</v>
      </c>
      <c r="T32" s="47">
        <v>0.4</v>
      </c>
      <c r="U32" s="47">
        <v>0</v>
      </c>
      <c r="V32" s="47">
        <v>1</v>
      </c>
      <c r="W32" s="47">
        <v>1</v>
      </c>
      <c r="X32" s="47">
        <v>1</v>
      </c>
      <c r="Y32" s="47">
        <v>1</v>
      </c>
      <c r="Z32" s="102">
        <f>Spa1!D36</f>
        <v>9.33</v>
      </c>
      <c r="AA32" s="102">
        <f>Spa2!D34</f>
        <v>9.33</v>
      </c>
      <c r="AB32" s="47">
        <v>0.4</v>
      </c>
      <c r="AC32" s="47">
        <v>0</v>
      </c>
      <c r="AD32" s="47">
        <v>1</v>
      </c>
      <c r="AE32" s="47">
        <v>1</v>
      </c>
      <c r="AF32" s="47">
        <v>1</v>
      </c>
      <c r="AG32" s="104">
        <f>'ADAC Hock1'!C27</f>
        <v>9</v>
      </c>
      <c r="AH32" s="47">
        <v>0.4</v>
      </c>
      <c r="AI32" s="47">
        <v>0</v>
      </c>
      <c r="AJ32" s="47">
        <v>1</v>
      </c>
      <c r="AK32" s="47">
        <v>1</v>
      </c>
      <c r="AL32" s="47">
        <v>1</v>
      </c>
      <c r="AM32" s="47">
        <v>1</v>
      </c>
      <c r="AN32" s="102">
        <v>7.66</v>
      </c>
      <c r="AO32" s="102">
        <v>7.66</v>
      </c>
      <c r="AP32">
        <f t="shared" si="0"/>
        <v>97.14</v>
      </c>
      <c r="AQ32">
        <v>1</v>
      </c>
    </row>
    <row r="33" spans="2:42" ht="12.75">
      <c r="B33" s="17" t="s">
        <v>4</v>
      </c>
      <c r="C33" s="149" t="s">
        <v>110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56">
        <v>0</v>
      </c>
      <c r="K33" s="56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102">
        <v>0</v>
      </c>
      <c r="S33" s="102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102">
        <v>0</v>
      </c>
      <c r="AA33" s="102">
        <v>0</v>
      </c>
      <c r="AB33" s="47">
        <v>0.5</v>
      </c>
      <c r="AC33" s="47">
        <v>0.1</v>
      </c>
      <c r="AD33" s="47">
        <v>1</v>
      </c>
      <c r="AE33" s="47">
        <v>1</v>
      </c>
      <c r="AF33" s="47">
        <v>1</v>
      </c>
      <c r="AG33" s="104">
        <f>'ADAC Hock1'!C28</f>
        <v>7</v>
      </c>
      <c r="AH33" s="47">
        <v>0.5</v>
      </c>
      <c r="AI33" s="47">
        <v>0.1</v>
      </c>
      <c r="AJ33" s="47">
        <v>0</v>
      </c>
      <c r="AK33" s="47">
        <v>0</v>
      </c>
      <c r="AL33" s="47">
        <v>0</v>
      </c>
      <c r="AM33" s="47">
        <v>0</v>
      </c>
      <c r="AN33" s="102">
        <v>4.33</v>
      </c>
      <c r="AO33" s="102">
        <v>4.33</v>
      </c>
      <c r="AP33">
        <f t="shared" si="0"/>
        <v>19.86</v>
      </c>
    </row>
    <row r="34" spans="2:42" ht="12.75">
      <c r="B34" s="17" t="s">
        <v>177</v>
      </c>
      <c r="C34" s="149" t="s">
        <v>57</v>
      </c>
      <c r="D34" s="115">
        <v>0.6</v>
      </c>
      <c r="E34" s="115">
        <v>0.3</v>
      </c>
      <c r="F34" s="115">
        <v>1</v>
      </c>
      <c r="G34" s="115">
        <v>1</v>
      </c>
      <c r="H34" s="115">
        <v>1</v>
      </c>
      <c r="I34" s="115">
        <v>0</v>
      </c>
      <c r="J34" s="102">
        <f>BHH1!C37</f>
        <v>3.5</v>
      </c>
      <c r="K34" s="115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15"/>
      <c r="R34" s="115">
        <v>0</v>
      </c>
      <c r="S34" s="115">
        <v>0</v>
      </c>
      <c r="T34" s="47">
        <v>0.6</v>
      </c>
      <c r="U34" s="47">
        <v>0.3</v>
      </c>
      <c r="V34" s="47">
        <v>1</v>
      </c>
      <c r="W34" s="47">
        <v>1</v>
      </c>
      <c r="X34" s="47">
        <v>1</v>
      </c>
      <c r="Y34" s="47">
        <v>1</v>
      </c>
      <c r="Z34" s="102">
        <f>Spa1!D39</f>
        <v>6</v>
      </c>
      <c r="AA34" s="102">
        <f>Spa2!D37</f>
        <v>4.33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104">
        <f>Spa1!L39</f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102">
        <v>0</v>
      </c>
      <c r="AO34" s="102">
        <v>0</v>
      </c>
      <c r="AP34" s="157">
        <f t="shared" si="0"/>
        <v>22.630000000000003</v>
      </c>
    </row>
    <row r="35" spans="2:42" ht="12.75">
      <c r="B35" s="124" t="s">
        <v>147</v>
      </c>
      <c r="C35" s="121" t="s">
        <v>149</v>
      </c>
      <c r="D35" s="121">
        <v>0</v>
      </c>
      <c r="E35" s="121"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0.6</v>
      </c>
      <c r="M35" s="121">
        <v>0</v>
      </c>
      <c r="N35" s="121">
        <v>1</v>
      </c>
      <c r="O35" s="121">
        <v>1</v>
      </c>
      <c r="P35" s="121">
        <v>1</v>
      </c>
      <c r="Q35" s="121">
        <v>1</v>
      </c>
      <c r="R35" s="102">
        <f>Zandvoort1!C30</f>
        <v>6</v>
      </c>
      <c r="S35" s="102">
        <f>Zandvoort2!C22</f>
        <v>4.33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103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>
        <f t="shared" si="0"/>
        <v>14.93</v>
      </c>
    </row>
    <row r="36" spans="2:42" ht="12.75">
      <c r="B36" s="153" t="s">
        <v>193</v>
      </c>
      <c r="C36" s="121" t="s">
        <v>194</v>
      </c>
      <c r="D36" s="121">
        <v>0.6</v>
      </c>
      <c r="E36" s="121">
        <v>0</v>
      </c>
      <c r="F36" s="121">
        <v>1</v>
      </c>
      <c r="G36" s="121">
        <v>0</v>
      </c>
      <c r="H36" s="121">
        <v>0</v>
      </c>
      <c r="I36" s="121">
        <v>0</v>
      </c>
      <c r="J36" s="121">
        <v>0</v>
      </c>
      <c r="K36" s="150">
        <v>0</v>
      </c>
      <c r="L36" s="121">
        <v>0.6</v>
      </c>
      <c r="M36" s="121">
        <v>0</v>
      </c>
      <c r="N36" s="121">
        <v>1</v>
      </c>
      <c r="O36" s="121">
        <v>1</v>
      </c>
      <c r="P36" s="121">
        <v>1</v>
      </c>
      <c r="Q36" s="121">
        <v>0</v>
      </c>
      <c r="R36" s="121">
        <v>1</v>
      </c>
      <c r="S36" s="121">
        <v>0</v>
      </c>
      <c r="T36" s="47">
        <v>0.6</v>
      </c>
      <c r="U36" s="47">
        <v>0</v>
      </c>
      <c r="V36" s="47">
        <v>1</v>
      </c>
      <c r="W36" s="47">
        <v>1</v>
      </c>
      <c r="X36" s="47">
        <v>1</v>
      </c>
      <c r="Y36" s="47">
        <v>1</v>
      </c>
      <c r="Z36" s="47">
        <v>0</v>
      </c>
      <c r="AA36" s="47">
        <v>0</v>
      </c>
      <c r="AB36" s="47">
        <v>0.6</v>
      </c>
      <c r="AC36" s="47">
        <v>0</v>
      </c>
      <c r="AD36" s="47">
        <v>1</v>
      </c>
      <c r="AE36" s="47">
        <v>1</v>
      </c>
      <c r="AF36" s="47">
        <v>1</v>
      </c>
      <c r="AG36" s="103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>
        <f t="shared" si="0"/>
        <v>14.4</v>
      </c>
    </row>
    <row r="37" spans="2:43" ht="13.5" thickBot="1">
      <c r="B37" s="125" t="s">
        <v>52</v>
      </c>
      <c r="C37" s="126" t="s">
        <v>53</v>
      </c>
      <c r="D37" s="126">
        <v>0</v>
      </c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54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55">
        <v>0</v>
      </c>
      <c r="S37" s="155">
        <v>0</v>
      </c>
      <c r="T37" s="50">
        <v>1.2</v>
      </c>
      <c r="U37" s="50">
        <v>0.8</v>
      </c>
      <c r="V37" s="50">
        <v>1</v>
      </c>
      <c r="W37" s="50">
        <v>1</v>
      </c>
      <c r="X37" s="50">
        <v>1</v>
      </c>
      <c r="Y37" s="50">
        <v>1</v>
      </c>
      <c r="Z37" s="10">
        <f>Spa1!E37</f>
        <v>8.14</v>
      </c>
      <c r="AA37" s="10">
        <f>Spa2!E35</f>
        <v>8.14</v>
      </c>
      <c r="AB37" s="126">
        <v>1.2</v>
      </c>
      <c r="AC37" s="126">
        <v>0.8</v>
      </c>
      <c r="AD37" s="126">
        <v>1</v>
      </c>
      <c r="AE37" s="126">
        <v>1</v>
      </c>
      <c r="AF37" s="50">
        <v>1</v>
      </c>
      <c r="AG37" s="156">
        <f>'ADAC Hock1'!C29</f>
        <v>5</v>
      </c>
      <c r="AH37" s="50">
        <v>1.2</v>
      </c>
      <c r="AI37" s="50">
        <v>0.8</v>
      </c>
      <c r="AJ37" s="50">
        <v>1</v>
      </c>
      <c r="AK37" s="50">
        <v>1</v>
      </c>
      <c r="AL37" s="50">
        <v>1</v>
      </c>
      <c r="AM37" s="50">
        <v>1</v>
      </c>
      <c r="AN37" s="10">
        <v>1</v>
      </c>
      <c r="AO37" s="10">
        <v>1</v>
      </c>
      <c r="AP37">
        <f t="shared" si="0"/>
        <v>40.28</v>
      </c>
      <c r="AQ37">
        <v>10</v>
      </c>
    </row>
    <row r="38" spans="2:43" ht="12.75">
      <c r="B38" s="91"/>
      <c r="C38" s="76"/>
      <c r="D38" s="76"/>
      <c r="E38" s="76"/>
      <c r="F38" s="76"/>
      <c r="G38" s="76"/>
      <c r="H38" s="76"/>
      <c r="I38" s="76"/>
      <c r="J38" s="76"/>
      <c r="K38" s="77"/>
      <c r="AA38" s="157" t="s">
        <v>110</v>
      </c>
      <c r="AB38" s="164"/>
      <c r="AC38" s="164"/>
      <c r="AD38" s="164"/>
      <c r="AE38" s="164"/>
      <c r="AF38" s="157"/>
      <c r="AG38" s="157"/>
      <c r="AH38" s="157"/>
      <c r="AP38" s="157">
        <f>AP34+AP15</f>
        <v>80.03</v>
      </c>
      <c r="AQ38">
        <v>4</v>
      </c>
    </row>
    <row r="39" spans="2:31" ht="12.75">
      <c r="B39" s="91"/>
      <c r="C39" s="76"/>
      <c r="D39" s="76"/>
      <c r="E39" s="76"/>
      <c r="F39" s="76"/>
      <c r="G39" s="76"/>
      <c r="H39" s="76"/>
      <c r="I39" s="76"/>
      <c r="J39" s="76"/>
      <c r="K39" s="77"/>
      <c r="AA39" s="80"/>
      <c r="AB39" s="76"/>
      <c r="AC39" s="76"/>
      <c r="AD39" s="76"/>
      <c r="AE39" s="76"/>
    </row>
    <row r="40" spans="2:11" ht="12.75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 ht="12.75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4" spans="2:3" ht="12.75">
      <c r="B44" s="3"/>
      <c r="C44" s="3"/>
    </row>
    <row r="69" spans="2:3" ht="12.75">
      <c r="B69" s="5"/>
      <c r="C69" s="5"/>
    </row>
    <row r="70" spans="2:3" ht="12.75">
      <c r="B70" s="2"/>
      <c r="C70" s="2"/>
    </row>
    <row r="71" spans="2:3" ht="12.75">
      <c r="B71" s="2"/>
      <c r="C71" s="2"/>
    </row>
    <row r="72" spans="2:3" ht="12.75">
      <c r="B72" s="2"/>
      <c r="C72" s="2"/>
    </row>
    <row r="73" spans="2:3" ht="12.75">
      <c r="B73" s="6"/>
      <c r="C73" s="6"/>
    </row>
    <row r="74" spans="2:3" ht="12.75">
      <c r="B74" s="2"/>
      <c r="C74" s="2"/>
    </row>
    <row r="75" spans="2:3" ht="12.75">
      <c r="B75" s="2"/>
      <c r="C75" s="2"/>
    </row>
    <row r="76" spans="2:3" ht="12.75">
      <c r="B76" s="1"/>
      <c r="C76" s="1"/>
    </row>
    <row r="77" spans="2:3" ht="12.75">
      <c r="B77" s="1"/>
      <c r="C77" s="1"/>
    </row>
    <row r="78" spans="2:3" ht="12.75">
      <c r="B78" s="1"/>
      <c r="C78" s="1"/>
    </row>
  </sheetData>
  <sheetProtection/>
  <mergeCells count="5">
    <mergeCell ref="D2:K2"/>
    <mergeCell ref="L2:S2"/>
    <mergeCell ref="T2:AA2"/>
    <mergeCell ref="AB2:AG2"/>
    <mergeCell ref="AH2:AO2"/>
  </mergeCells>
  <printOptions/>
  <pageMargins left="0" right="0.16" top="0.4724409448818898" bottom="0.3" header="0.31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23"/>
  <sheetViews>
    <sheetView zoomScalePageLayoutView="0" workbookViewId="0" topLeftCell="A1">
      <selection activeCell="I38" sqref="I38"/>
    </sheetView>
  </sheetViews>
  <sheetFormatPr defaultColWidth="11.421875" defaultRowHeight="12.75"/>
  <sheetData>
    <row r="6" ht="12.75">
      <c r="B6" t="s">
        <v>102</v>
      </c>
    </row>
    <row r="7" spans="1:3" ht="12.75">
      <c r="A7">
        <v>1</v>
      </c>
      <c r="B7" t="s">
        <v>188</v>
      </c>
      <c r="C7" s="46">
        <v>7.66</v>
      </c>
    </row>
    <row r="8" spans="1:3" ht="12.75">
      <c r="A8">
        <v>2</v>
      </c>
      <c r="B8" t="s">
        <v>189</v>
      </c>
      <c r="C8" s="46">
        <v>4.33</v>
      </c>
    </row>
    <row r="9" spans="1:3" ht="12.75">
      <c r="A9">
        <v>3</v>
      </c>
      <c r="B9" t="s">
        <v>190</v>
      </c>
      <c r="C9" s="46">
        <v>1</v>
      </c>
    </row>
    <row r="12" ht="12.75">
      <c r="B12" t="s">
        <v>103</v>
      </c>
    </row>
    <row r="13" spans="2:4" ht="12.75">
      <c r="B13" s="85" t="s">
        <v>192</v>
      </c>
      <c r="D13" s="1">
        <v>9</v>
      </c>
    </row>
    <row r="14" spans="1:4" ht="12.75">
      <c r="A14">
        <v>1</v>
      </c>
      <c r="B14" t="s">
        <v>4</v>
      </c>
      <c r="C14" s="46">
        <v>8.5</v>
      </c>
      <c r="D14" s="1">
        <v>7</v>
      </c>
    </row>
    <row r="15" spans="1:4" ht="12.75">
      <c r="A15">
        <v>2</v>
      </c>
      <c r="B15" t="s">
        <v>24</v>
      </c>
      <c r="C15" s="46">
        <v>6</v>
      </c>
      <c r="D15" s="1">
        <v>5</v>
      </c>
    </row>
    <row r="16" spans="1:4" ht="12.75">
      <c r="A16">
        <v>3</v>
      </c>
      <c r="B16" t="s">
        <v>28</v>
      </c>
      <c r="C16" s="46">
        <v>3.5</v>
      </c>
      <c r="D16" s="1">
        <v>3</v>
      </c>
    </row>
    <row r="17" spans="1:4" ht="12.75">
      <c r="A17">
        <v>4</v>
      </c>
      <c r="B17" t="s">
        <v>8</v>
      </c>
      <c r="C17" s="46">
        <v>1</v>
      </c>
      <c r="D17" s="1">
        <v>1</v>
      </c>
    </row>
    <row r="21" spans="1:3" ht="12.75">
      <c r="A21">
        <v>1</v>
      </c>
      <c r="B21" t="s">
        <v>196</v>
      </c>
      <c r="C21" s="46">
        <v>7.66</v>
      </c>
    </row>
    <row r="22" spans="1:3" ht="12.75">
      <c r="A22">
        <v>2</v>
      </c>
      <c r="B22" t="s">
        <v>198</v>
      </c>
      <c r="C22" s="46">
        <v>4.33</v>
      </c>
    </row>
    <row r="23" spans="1:3" ht="12.75">
      <c r="A23">
        <v>3</v>
      </c>
      <c r="B23" t="s">
        <v>197</v>
      </c>
      <c r="C23" s="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5:E42"/>
  <sheetViews>
    <sheetView zoomScalePageLayoutView="0" workbookViewId="0" topLeftCell="A4">
      <selection activeCell="I25" sqref="I25"/>
    </sheetView>
  </sheetViews>
  <sheetFormatPr defaultColWidth="11.421875" defaultRowHeight="12.75"/>
  <sheetData>
    <row r="5" ht="12.75">
      <c r="C5" t="s">
        <v>102</v>
      </c>
    </row>
    <row r="7" spans="2:5" ht="12.75">
      <c r="B7">
        <v>1</v>
      </c>
      <c r="C7" t="s">
        <v>154</v>
      </c>
      <c r="D7" s="1">
        <v>9.57</v>
      </c>
      <c r="E7" s="3">
        <v>9.75</v>
      </c>
    </row>
    <row r="8" spans="3:5" ht="12.75">
      <c r="C8" s="85" t="s">
        <v>5</v>
      </c>
      <c r="E8" s="3">
        <v>8.5</v>
      </c>
    </row>
    <row r="9" spans="2:5" ht="12.75">
      <c r="B9">
        <v>2</v>
      </c>
      <c r="C9" t="s">
        <v>180</v>
      </c>
      <c r="D9" s="1">
        <v>8.14</v>
      </c>
      <c r="E9" s="3">
        <v>7.25</v>
      </c>
    </row>
    <row r="10" spans="2:5" ht="12.75">
      <c r="B10">
        <v>3</v>
      </c>
      <c r="C10" t="s">
        <v>18</v>
      </c>
      <c r="D10" s="1">
        <v>6.71</v>
      </c>
      <c r="E10" s="3">
        <v>6</v>
      </c>
    </row>
    <row r="11" spans="2:5" ht="12.75">
      <c r="B11">
        <v>4</v>
      </c>
      <c r="C11" t="s">
        <v>6</v>
      </c>
      <c r="D11" s="1">
        <v>5.29</v>
      </c>
      <c r="E11" s="3">
        <v>4.75</v>
      </c>
    </row>
    <row r="12" spans="2:5" ht="12.75">
      <c r="B12">
        <v>5</v>
      </c>
      <c r="C12" t="s">
        <v>182</v>
      </c>
      <c r="D12" s="1">
        <v>3.86</v>
      </c>
      <c r="E12" s="3">
        <v>3.5</v>
      </c>
    </row>
    <row r="13" spans="2:5" ht="12.75">
      <c r="B13">
        <v>6</v>
      </c>
      <c r="C13" t="s">
        <v>14</v>
      </c>
      <c r="D13" s="1">
        <v>2.43</v>
      </c>
      <c r="E13" s="3">
        <v>2.25</v>
      </c>
    </row>
    <row r="14" spans="2:5" ht="12.75">
      <c r="B14">
        <v>7</v>
      </c>
      <c r="C14" t="s">
        <v>157</v>
      </c>
      <c r="D14" s="1">
        <v>1</v>
      </c>
      <c r="E14" s="61">
        <v>1</v>
      </c>
    </row>
    <row r="17" ht="12.75">
      <c r="C17" t="s">
        <v>103</v>
      </c>
    </row>
    <row r="18" spans="2:5" ht="12.75">
      <c r="B18">
        <v>1</v>
      </c>
      <c r="C18" t="s">
        <v>4</v>
      </c>
      <c r="D18" s="1">
        <v>9</v>
      </c>
      <c r="E18" s="3">
        <v>9.75</v>
      </c>
    </row>
    <row r="19" spans="2:5" ht="12.75">
      <c r="B19">
        <v>2</v>
      </c>
      <c r="C19" t="s">
        <v>24</v>
      </c>
      <c r="D19" s="1">
        <v>7</v>
      </c>
      <c r="E19" s="3">
        <v>8.5</v>
      </c>
    </row>
    <row r="20" spans="3:5" ht="12.75">
      <c r="C20" s="85" t="s">
        <v>199</v>
      </c>
      <c r="E20" s="3">
        <v>7.25</v>
      </c>
    </row>
    <row r="21" spans="2:5" ht="12.75">
      <c r="B21">
        <v>3</v>
      </c>
      <c r="C21" t="s">
        <v>175</v>
      </c>
      <c r="D21" s="1">
        <v>5</v>
      </c>
      <c r="E21" s="3">
        <v>6</v>
      </c>
    </row>
    <row r="22" spans="2:5" ht="12.75">
      <c r="B22">
        <v>4</v>
      </c>
      <c r="C22" t="s">
        <v>181</v>
      </c>
      <c r="D22" s="1">
        <v>3</v>
      </c>
      <c r="E22" s="3">
        <v>4.75</v>
      </c>
    </row>
    <row r="23" spans="3:5" ht="12.75">
      <c r="C23" s="85" t="s">
        <v>200</v>
      </c>
      <c r="E23" s="3">
        <v>3.5</v>
      </c>
    </row>
    <row r="24" spans="2:5" ht="12.75">
      <c r="B24">
        <v>5</v>
      </c>
      <c r="C24" t="s">
        <v>28</v>
      </c>
      <c r="D24" s="1">
        <v>1</v>
      </c>
      <c r="E24" s="3">
        <v>2.25</v>
      </c>
    </row>
    <row r="25" spans="3:5" ht="12.75">
      <c r="C25" s="85" t="s">
        <v>201</v>
      </c>
      <c r="E25" s="61">
        <v>1</v>
      </c>
    </row>
    <row r="27" ht="12.75">
      <c r="C27" t="s">
        <v>104</v>
      </c>
    </row>
    <row r="28" spans="2:4" ht="12.75">
      <c r="B28">
        <v>1</v>
      </c>
      <c r="C28" t="s">
        <v>46</v>
      </c>
      <c r="D28" s="46">
        <v>7.66</v>
      </c>
    </row>
    <row r="29" spans="2:4" ht="12.75">
      <c r="B29">
        <v>2</v>
      </c>
      <c r="C29" t="s">
        <v>38</v>
      </c>
      <c r="D29" s="46">
        <v>4.33</v>
      </c>
    </row>
    <row r="30" spans="2:4" ht="12.75">
      <c r="B30">
        <v>3</v>
      </c>
      <c r="C30" t="s">
        <v>41</v>
      </c>
      <c r="D30" s="46">
        <v>1</v>
      </c>
    </row>
    <row r="32" ht="12.75">
      <c r="C32" t="s">
        <v>172</v>
      </c>
    </row>
    <row r="33" spans="2:4" ht="12.75">
      <c r="B33">
        <v>1</v>
      </c>
      <c r="C33" t="s">
        <v>165</v>
      </c>
      <c r="D33" s="128">
        <v>1</v>
      </c>
    </row>
    <row r="35" ht="12.75">
      <c r="C35" t="s">
        <v>105</v>
      </c>
    </row>
    <row r="36" spans="2:5" ht="12.75">
      <c r="B36">
        <v>1</v>
      </c>
      <c r="C36" t="s">
        <v>4</v>
      </c>
      <c r="D36" s="46">
        <v>9.33</v>
      </c>
      <c r="E36" s="1">
        <v>9.57</v>
      </c>
    </row>
    <row r="37" spans="2:5" ht="12.75">
      <c r="B37">
        <v>2</v>
      </c>
      <c r="C37" t="s">
        <v>52</v>
      </c>
      <c r="D37" s="46">
        <v>7.67</v>
      </c>
      <c r="E37" s="1">
        <v>8.14</v>
      </c>
    </row>
    <row r="38" spans="3:5" ht="12.75">
      <c r="C38" s="85" t="s">
        <v>5</v>
      </c>
      <c r="E38" s="1">
        <v>6.71</v>
      </c>
    </row>
    <row r="39" spans="2:5" ht="12.75">
      <c r="B39">
        <v>3</v>
      </c>
      <c r="C39" t="s">
        <v>177</v>
      </c>
      <c r="D39" s="46">
        <v>6</v>
      </c>
      <c r="E39" s="1">
        <v>5.29</v>
      </c>
    </row>
    <row r="40" spans="2:5" ht="12.75">
      <c r="B40">
        <v>4</v>
      </c>
      <c r="C40" t="s">
        <v>195</v>
      </c>
      <c r="D40" s="46">
        <v>4.33</v>
      </c>
      <c r="E40" s="1">
        <v>3.86</v>
      </c>
    </row>
    <row r="41" spans="2:5" ht="12.75">
      <c r="B41">
        <v>5</v>
      </c>
      <c r="C41" t="s">
        <v>202</v>
      </c>
      <c r="D41" s="46">
        <v>2.67</v>
      </c>
      <c r="E41" s="1">
        <v>2.43</v>
      </c>
    </row>
    <row r="42" spans="2:5" ht="12.75">
      <c r="B42">
        <v>6</v>
      </c>
      <c r="C42" t="s">
        <v>193</v>
      </c>
      <c r="D42" s="46">
        <v>1</v>
      </c>
      <c r="E42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5:E40"/>
  <sheetViews>
    <sheetView zoomScalePageLayoutView="0" workbookViewId="0" topLeftCell="A1">
      <selection activeCell="H30" sqref="H30"/>
    </sheetView>
  </sheetViews>
  <sheetFormatPr defaultColWidth="11.421875" defaultRowHeight="12.75"/>
  <sheetData>
    <row r="5" ht="12.75">
      <c r="C5" t="s">
        <v>102</v>
      </c>
    </row>
    <row r="6" spans="2:5" ht="12.75">
      <c r="B6">
        <v>1</v>
      </c>
      <c r="C6" t="s">
        <v>154</v>
      </c>
      <c r="D6" s="46">
        <v>8.5</v>
      </c>
      <c r="E6" s="46">
        <v>9.33</v>
      </c>
    </row>
    <row r="7" spans="2:5" ht="12.75">
      <c r="B7">
        <v>3</v>
      </c>
      <c r="C7" t="s">
        <v>180</v>
      </c>
      <c r="D7" s="46">
        <v>6</v>
      </c>
      <c r="E7" s="46">
        <v>7.67</v>
      </c>
    </row>
    <row r="8" spans="2:5" ht="12.75">
      <c r="B8">
        <v>3</v>
      </c>
      <c r="C8" t="s">
        <v>18</v>
      </c>
      <c r="D8" s="46">
        <v>3.5</v>
      </c>
      <c r="E8" s="46">
        <v>6</v>
      </c>
    </row>
    <row r="9" spans="2:5" ht="12.75">
      <c r="B9">
        <v>4</v>
      </c>
      <c r="C9" t="s">
        <v>14</v>
      </c>
      <c r="D9" s="46">
        <v>1</v>
      </c>
      <c r="E9" s="46">
        <v>4.33</v>
      </c>
    </row>
    <row r="10" spans="3:5" ht="12.75">
      <c r="C10" s="85" t="s">
        <v>203</v>
      </c>
      <c r="E10" s="46">
        <v>2.67</v>
      </c>
    </row>
    <row r="11" spans="3:5" ht="12.75">
      <c r="C11" s="85" t="s">
        <v>5</v>
      </c>
      <c r="E11" s="46">
        <v>1</v>
      </c>
    </row>
    <row r="14" ht="12.75">
      <c r="C14" t="s">
        <v>103</v>
      </c>
    </row>
    <row r="15" spans="2:5" ht="12.75">
      <c r="B15">
        <v>1</v>
      </c>
      <c r="C15" t="s">
        <v>181</v>
      </c>
      <c r="D15" s="46">
        <v>9.33</v>
      </c>
      <c r="E15" s="3">
        <v>9.75</v>
      </c>
    </row>
    <row r="16" spans="2:5" ht="12.75">
      <c r="B16">
        <v>2</v>
      </c>
      <c r="C16" t="s">
        <v>4</v>
      </c>
      <c r="D16" s="46">
        <v>7.67</v>
      </c>
      <c r="E16" s="3">
        <v>8.5</v>
      </c>
    </row>
    <row r="17" spans="3:5" ht="12.75">
      <c r="C17" s="85" t="s">
        <v>199</v>
      </c>
      <c r="E17" s="3">
        <v>7.25</v>
      </c>
    </row>
    <row r="18" spans="3:5" ht="12.75">
      <c r="C18" s="85" t="s">
        <v>200</v>
      </c>
      <c r="E18" s="3">
        <v>6</v>
      </c>
    </row>
    <row r="19" spans="2:5" ht="12.75">
      <c r="B19">
        <v>3</v>
      </c>
      <c r="C19" t="s">
        <v>28</v>
      </c>
      <c r="D19" s="46">
        <v>6</v>
      </c>
      <c r="E19" s="3">
        <v>4.75</v>
      </c>
    </row>
    <row r="20" spans="2:5" ht="12.75">
      <c r="B20">
        <v>4</v>
      </c>
      <c r="C20" t="s">
        <v>175</v>
      </c>
      <c r="D20" s="46">
        <v>4.33</v>
      </c>
      <c r="E20" s="3">
        <v>3.5</v>
      </c>
    </row>
    <row r="21" spans="2:5" ht="12.75">
      <c r="B21">
        <v>5</v>
      </c>
      <c r="C21" t="s">
        <v>24</v>
      </c>
      <c r="D21" s="46">
        <v>2.67</v>
      </c>
      <c r="E21" s="3">
        <v>2.25</v>
      </c>
    </row>
    <row r="22" spans="2:5" ht="12.75">
      <c r="B22">
        <v>6</v>
      </c>
      <c r="C22" t="s">
        <v>201</v>
      </c>
      <c r="D22" s="46">
        <v>1</v>
      </c>
      <c r="E22" s="61">
        <v>1</v>
      </c>
    </row>
    <row r="25" ht="12.75">
      <c r="C25" t="s">
        <v>104</v>
      </c>
    </row>
    <row r="26" spans="2:4" ht="12.75">
      <c r="B26">
        <v>1</v>
      </c>
      <c r="C26" t="s">
        <v>46</v>
      </c>
      <c r="D26" s="46">
        <v>7.66</v>
      </c>
    </row>
    <row r="27" spans="2:4" ht="12.75">
      <c r="B27">
        <v>2</v>
      </c>
      <c r="C27" t="s">
        <v>38</v>
      </c>
      <c r="D27" s="46">
        <v>4.33</v>
      </c>
    </row>
    <row r="28" spans="2:4" ht="12.75">
      <c r="B28">
        <v>3</v>
      </c>
      <c r="C28" t="s">
        <v>41</v>
      </c>
      <c r="D28" s="46">
        <v>1</v>
      </c>
    </row>
    <row r="30" ht="12.75">
      <c r="C30" t="s">
        <v>172</v>
      </c>
    </row>
    <row r="31" spans="2:4" ht="12.75">
      <c r="B31">
        <v>1</v>
      </c>
      <c r="C31" t="s">
        <v>165</v>
      </c>
      <c r="D31" s="128">
        <v>1</v>
      </c>
    </row>
    <row r="33" ht="12.75">
      <c r="C33" t="s">
        <v>105</v>
      </c>
    </row>
    <row r="34" spans="2:5" ht="12.75">
      <c r="B34">
        <v>1</v>
      </c>
      <c r="C34" t="s">
        <v>4</v>
      </c>
      <c r="D34" s="46">
        <v>9.33</v>
      </c>
      <c r="E34" s="1">
        <v>9.57</v>
      </c>
    </row>
    <row r="35" spans="2:5" ht="12.75">
      <c r="B35">
        <v>2</v>
      </c>
      <c r="C35" t="s">
        <v>52</v>
      </c>
      <c r="D35" s="46">
        <v>7.67</v>
      </c>
      <c r="E35" s="1">
        <v>8.14</v>
      </c>
    </row>
    <row r="36" spans="2:5" ht="12.75">
      <c r="B36">
        <v>3</v>
      </c>
      <c r="C36" t="s">
        <v>202</v>
      </c>
      <c r="D36" s="46">
        <v>6</v>
      </c>
      <c r="E36" s="1">
        <v>6.71</v>
      </c>
    </row>
    <row r="37" spans="2:5" ht="12.75">
      <c r="B37">
        <v>4</v>
      </c>
      <c r="C37" t="s">
        <v>177</v>
      </c>
      <c r="D37" s="46">
        <v>4.33</v>
      </c>
      <c r="E37" s="1">
        <v>5.29</v>
      </c>
    </row>
    <row r="38" spans="2:5" ht="12.75">
      <c r="B38">
        <v>5</v>
      </c>
      <c r="C38" t="s">
        <v>195</v>
      </c>
      <c r="D38" s="46">
        <v>2.67</v>
      </c>
      <c r="E38" s="1">
        <v>3.86</v>
      </c>
    </row>
    <row r="39" spans="3:5" ht="12.75">
      <c r="C39" s="85" t="s">
        <v>5</v>
      </c>
      <c r="E39" s="1">
        <v>2.43</v>
      </c>
    </row>
    <row r="40" spans="2:5" ht="12.75">
      <c r="B40">
        <v>6</v>
      </c>
      <c r="C40" t="s">
        <v>193</v>
      </c>
      <c r="D40" s="46">
        <v>1</v>
      </c>
      <c r="E40" s="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5:D31"/>
  <sheetViews>
    <sheetView zoomScalePageLayoutView="0" workbookViewId="0" topLeftCell="A1">
      <selection activeCell="J36" sqref="J36"/>
    </sheetView>
  </sheetViews>
  <sheetFormatPr defaultColWidth="11.421875" defaultRowHeight="12.75"/>
  <sheetData>
    <row r="5" ht="12.75">
      <c r="B5" t="s">
        <v>102</v>
      </c>
    </row>
    <row r="6" spans="2:4" ht="12.75">
      <c r="B6" t="s">
        <v>154</v>
      </c>
      <c r="C6" s="46">
        <v>7.66</v>
      </c>
      <c r="D6" s="46">
        <v>7.66</v>
      </c>
    </row>
    <row r="7" spans="2:4" ht="12.75">
      <c r="B7" t="s">
        <v>157</v>
      </c>
      <c r="C7" s="46">
        <v>4.33</v>
      </c>
      <c r="D7" s="46">
        <v>4.33</v>
      </c>
    </row>
    <row r="8" spans="2:4" ht="12.75">
      <c r="B8" s="157" t="s">
        <v>18</v>
      </c>
      <c r="C8" s="46">
        <v>0</v>
      </c>
      <c r="D8" s="46">
        <v>1</v>
      </c>
    </row>
    <row r="10" ht="12.75">
      <c r="B10" s="80" t="s">
        <v>103</v>
      </c>
    </row>
    <row r="11" spans="2:4" ht="12.75">
      <c r="B11" s="80" t="s">
        <v>28</v>
      </c>
      <c r="C11" s="46">
        <v>8.5</v>
      </c>
      <c r="D11" s="128">
        <v>8.5</v>
      </c>
    </row>
    <row r="12" spans="2:4" ht="12.75">
      <c r="B12" s="80" t="s">
        <v>175</v>
      </c>
      <c r="C12" s="46">
        <v>6</v>
      </c>
      <c r="D12" s="128">
        <v>6</v>
      </c>
    </row>
    <row r="13" spans="2:4" ht="12.75">
      <c r="B13" s="80" t="s">
        <v>24</v>
      </c>
      <c r="C13" s="46">
        <v>3.5</v>
      </c>
      <c r="D13" s="128">
        <v>3.5</v>
      </c>
    </row>
    <row r="14" spans="2:4" ht="12.75">
      <c r="B14" s="157" t="s">
        <v>0</v>
      </c>
      <c r="C14" s="46">
        <v>0</v>
      </c>
      <c r="D14" s="128">
        <v>2</v>
      </c>
    </row>
    <row r="17" ht="12.75">
      <c r="B17" s="80" t="s">
        <v>104</v>
      </c>
    </row>
    <row r="18" spans="2:4" ht="12.75">
      <c r="B18" s="80" t="s">
        <v>46</v>
      </c>
      <c r="C18" s="46">
        <v>7.66</v>
      </c>
      <c r="D18" s="46">
        <v>8.5</v>
      </c>
    </row>
    <row r="19" spans="2:4" ht="12.75">
      <c r="B19" s="80" t="s">
        <v>38</v>
      </c>
      <c r="C19" s="46">
        <v>4.33</v>
      </c>
      <c r="D19" s="46">
        <v>6</v>
      </c>
    </row>
    <row r="20" spans="2:4" ht="12.75">
      <c r="B20" s="80" t="s">
        <v>41</v>
      </c>
      <c r="C20" s="46">
        <v>1</v>
      </c>
      <c r="D20" s="46">
        <v>3.5</v>
      </c>
    </row>
    <row r="21" spans="2:4" ht="12.75">
      <c r="B21" s="158" t="s">
        <v>207</v>
      </c>
      <c r="C21" s="128">
        <v>0</v>
      </c>
      <c r="D21" s="46">
        <v>1</v>
      </c>
    </row>
    <row r="23" ht="12.75">
      <c r="B23" s="80" t="s">
        <v>172</v>
      </c>
    </row>
    <row r="24" spans="2:4" ht="12.75">
      <c r="B24" s="157" t="s">
        <v>167</v>
      </c>
      <c r="C24">
        <v>0</v>
      </c>
      <c r="D24" s="128">
        <v>1</v>
      </c>
    </row>
    <row r="26" ht="12.75">
      <c r="B26" s="80" t="s">
        <v>105</v>
      </c>
    </row>
    <row r="27" spans="2:4" ht="12.75">
      <c r="B27" s="80" t="s">
        <v>208</v>
      </c>
      <c r="C27" s="1">
        <v>9</v>
      </c>
      <c r="D27">
        <v>9</v>
      </c>
    </row>
    <row r="28" spans="2:4" ht="12.75">
      <c r="B28" s="80" t="s">
        <v>209</v>
      </c>
      <c r="C28" s="1">
        <v>7</v>
      </c>
      <c r="D28">
        <v>7</v>
      </c>
    </row>
    <row r="29" spans="2:4" ht="12.75">
      <c r="B29" s="80" t="s">
        <v>52</v>
      </c>
      <c r="C29" s="1">
        <v>5</v>
      </c>
      <c r="D29">
        <v>5</v>
      </c>
    </row>
    <row r="30" spans="2:4" ht="12.75">
      <c r="B30" s="80" t="s">
        <v>54</v>
      </c>
      <c r="C30" s="1">
        <v>3</v>
      </c>
      <c r="D30">
        <v>3</v>
      </c>
    </row>
    <row r="31" spans="2:4" ht="12.75">
      <c r="B31" s="157" t="s">
        <v>147</v>
      </c>
      <c r="C31" s="1">
        <v>0</v>
      </c>
      <c r="D31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D56"/>
  <sheetViews>
    <sheetView zoomScalePageLayoutView="0" workbookViewId="0" topLeftCell="A16">
      <selection activeCell="L36" sqref="L36"/>
    </sheetView>
  </sheetViews>
  <sheetFormatPr defaultColWidth="11.421875" defaultRowHeight="12.75"/>
  <sheetData>
    <row r="4" ht="12.75">
      <c r="B4" t="s">
        <v>102</v>
      </c>
    </row>
    <row r="5" spans="2:3" ht="12.75">
      <c r="B5" t="s">
        <v>154</v>
      </c>
      <c r="C5" s="46">
        <v>8.5</v>
      </c>
    </row>
    <row r="6" spans="2:3" ht="12.75">
      <c r="B6" t="s">
        <v>157</v>
      </c>
      <c r="C6" s="46">
        <v>6</v>
      </c>
    </row>
    <row r="7" spans="2:3" ht="12.75">
      <c r="B7" t="s">
        <v>18</v>
      </c>
      <c r="C7" s="46">
        <v>3.5</v>
      </c>
    </row>
    <row r="8" spans="2:3" ht="12.75">
      <c r="B8" t="s">
        <v>6</v>
      </c>
      <c r="C8" s="46">
        <v>1</v>
      </c>
    </row>
    <row r="10" ht="12.75">
      <c r="B10" t="s">
        <v>103</v>
      </c>
    </row>
    <row r="11" spans="2:3" ht="12.75">
      <c r="B11" t="s">
        <v>28</v>
      </c>
      <c r="C11" s="46">
        <v>7.66</v>
      </c>
    </row>
    <row r="12" spans="2:3" ht="12.75">
      <c r="B12" t="s">
        <v>24</v>
      </c>
      <c r="C12" s="46">
        <v>4.33</v>
      </c>
    </row>
    <row r="13" spans="2:3" ht="12.75">
      <c r="B13" t="s">
        <v>175</v>
      </c>
      <c r="C13" s="46">
        <v>1</v>
      </c>
    </row>
    <row r="15" ht="12.75">
      <c r="B15" t="s">
        <v>104</v>
      </c>
    </row>
    <row r="16" spans="2:3" ht="12.75">
      <c r="B16" t="s">
        <v>46</v>
      </c>
      <c r="C16" s="46">
        <v>7.66</v>
      </c>
    </row>
    <row r="17" spans="2:3" ht="12.75">
      <c r="B17" t="s">
        <v>38</v>
      </c>
      <c r="C17" s="46">
        <v>4.33</v>
      </c>
    </row>
    <row r="18" spans="2:3" ht="12.75">
      <c r="B18" t="s">
        <v>41</v>
      </c>
      <c r="C18" s="46">
        <v>1</v>
      </c>
    </row>
    <row r="20" ht="12.75">
      <c r="B20" t="s">
        <v>172</v>
      </c>
    </row>
    <row r="21" spans="2:3" ht="12.75">
      <c r="B21" t="s">
        <v>165</v>
      </c>
      <c r="C21" s="128">
        <v>6</v>
      </c>
    </row>
    <row r="22" spans="2:3" ht="12.75">
      <c r="B22" t="s">
        <v>184</v>
      </c>
      <c r="C22" s="128">
        <v>1</v>
      </c>
    </row>
    <row r="24" ht="12.75">
      <c r="B24" t="s">
        <v>105</v>
      </c>
    </row>
    <row r="25" spans="2:3" ht="12.75">
      <c r="B25" t="s">
        <v>242</v>
      </c>
      <c r="C25" s="46">
        <v>7.66</v>
      </c>
    </row>
    <row r="26" spans="2:3" ht="12.75">
      <c r="B26" t="s">
        <v>243</v>
      </c>
      <c r="C26" s="46">
        <v>4.33</v>
      </c>
    </row>
    <row r="27" spans="2:3" ht="12.75">
      <c r="B27" t="s">
        <v>52</v>
      </c>
      <c r="C27" s="46">
        <v>1</v>
      </c>
    </row>
    <row r="29" ht="12.75">
      <c r="B29" t="s">
        <v>221</v>
      </c>
    </row>
    <row r="30" spans="2:4" ht="12.75">
      <c r="B30" t="s">
        <v>222</v>
      </c>
      <c r="C30" s="46">
        <v>9.33</v>
      </c>
      <c r="D30" s="1"/>
    </row>
    <row r="31" spans="2:4" ht="12.75">
      <c r="B31" t="s">
        <v>244</v>
      </c>
      <c r="C31" s="46">
        <v>7.67</v>
      </c>
      <c r="D31" s="1"/>
    </row>
    <row r="32" spans="2:4" ht="12.75">
      <c r="B32" t="s">
        <v>245</v>
      </c>
      <c r="C32" s="46">
        <v>6</v>
      </c>
      <c r="D32" s="1"/>
    </row>
    <row r="33" spans="2:4" ht="12.75">
      <c r="B33" t="s">
        <v>223</v>
      </c>
      <c r="C33" s="46">
        <v>4.33</v>
      </c>
      <c r="D33" s="1"/>
    </row>
    <row r="34" spans="2:4" ht="12.75">
      <c r="B34" t="s">
        <v>225</v>
      </c>
      <c r="C34" s="46">
        <v>2.67</v>
      </c>
      <c r="D34" s="1"/>
    </row>
    <row r="35" spans="2:4" ht="12.75">
      <c r="B35" t="s">
        <v>38</v>
      </c>
      <c r="C35" s="46">
        <v>1</v>
      </c>
      <c r="D35" s="1"/>
    </row>
    <row r="37" ht="12.75">
      <c r="B37" t="s">
        <v>227</v>
      </c>
    </row>
    <row r="38" spans="2:4" ht="12.75">
      <c r="B38" t="s">
        <v>246</v>
      </c>
      <c r="C38" s="46">
        <v>9.33</v>
      </c>
      <c r="D38" s="1"/>
    </row>
    <row r="39" spans="2:4" ht="12.75">
      <c r="B39" t="s">
        <v>247</v>
      </c>
      <c r="C39" s="46">
        <v>7.67</v>
      </c>
      <c r="D39" s="1"/>
    </row>
    <row r="40" spans="2:4" ht="12.75">
      <c r="B40" t="s">
        <v>248</v>
      </c>
      <c r="C40" s="46">
        <v>6</v>
      </c>
      <c r="D40" s="1"/>
    </row>
    <row r="41" spans="2:4" ht="12.75">
      <c r="B41" t="s">
        <v>249</v>
      </c>
      <c r="C41" s="46">
        <v>4.33</v>
      </c>
      <c r="D41" s="1"/>
    </row>
    <row r="42" spans="2:4" ht="12.75">
      <c r="B42" t="s">
        <v>245</v>
      </c>
      <c r="C42" s="46">
        <v>2.67</v>
      </c>
      <c r="D42" s="1"/>
    </row>
    <row r="43" spans="2:4" ht="12.75">
      <c r="B43" t="s">
        <v>250</v>
      </c>
      <c r="C43" s="46">
        <v>1</v>
      </c>
      <c r="D43" s="1"/>
    </row>
    <row r="45" ht="12.75">
      <c r="B45" t="s">
        <v>251</v>
      </c>
    </row>
    <row r="46" spans="2:4" ht="12.75">
      <c r="B46" t="s">
        <v>235</v>
      </c>
      <c r="C46" s="46">
        <v>9.33</v>
      </c>
      <c r="D46" s="1"/>
    </row>
    <row r="47" spans="2:4" ht="12.75">
      <c r="B47" t="s">
        <v>252</v>
      </c>
      <c r="C47" s="46">
        <v>7.67</v>
      </c>
      <c r="D47" s="1"/>
    </row>
    <row r="48" spans="2:4" ht="12.75">
      <c r="B48" t="s">
        <v>236</v>
      </c>
      <c r="C48" s="46">
        <v>6</v>
      </c>
      <c r="D48" s="1"/>
    </row>
    <row r="49" spans="2:4" ht="12.75">
      <c r="B49" t="s">
        <v>253</v>
      </c>
      <c r="C49" s="46">
        <v>4.33</v>
      </c>
      <c r="D49" s="1"/>
    </row>
    <row r="50" spans="2:4" ht="12.75">
      <c r="B50" t="s">
        <v>254</v>
      </c>
      <c r="C50" s="46">
        <v>2.67</v>
      </c>
      <c r="D50" s="1"/>
    </row>
    <row r="51" spans="2:4" ht="12.75">
      <c r="B51" t="s">
        <v>238</v>
      </c>
      <c r="C51" s="46">
        <v>1</v>
      </c>
      <c r="D51" s="1"/>
    </row>
    <row r="53" ht="12.75">
      <c r="B53" t="s">
        <v>255</v>
      </c>
    </row>
    <row r="54" spans="2:3" ht="12.75">
      <c r="B54" t="s">
        <v>232</v>
      </c>
      <c r="C54" s="46">
        <v>7.66</v>
      </c>
    </row>
    <row r="55" spans="2:3" ht="12.75">
      <c r="B55" t="s">
        <v>231</v>
      </c>
      <c r="C55" s="46">
        <v>4.33</v>
      </c>
    </row>
    <row r="56" spans="2:3" ht="12.75">
      <c r="B56" t="s">
        <v>17</v>
      </c>
      <c r="C56" s="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C56"/>
  <sheetViews>
    <sheetView zoomScalePageLayoutView="0" workbookViewId="0" topLeftCell="A16">
      <selection activeCell="F36" sqref="F36"/>
    </sheetView>
  </sheetViews>
  <sheetFormatPr defaultColWidth="11.421875" defaultRowHeight="12.75"/>
  <sheetData>
    <row r="4" ht="12.75">
      <c r="B4" t="s">
        <v>102</v>
      </c>
    </row>
    <row r="5" spans="2:3" ht="12.75">
      <c r="B5" t="s">
        <v>154</v>
      </c>
      <c r="C5" s="46">
        <v>8.5</v>
      </c>
    </row>
    <row r="6" spans="2:3" ht="12.75">
      <c r="B6" t="s">
        <v>256</v>
      </c>
      <c r="C6" s="46">
        <v>6</v>
      </c>
    </row>
    <row r="7" spans="2:3" ht="12.75">
      <c r="B7" t="s">
        <v>6</v>
      </c>
      <c r="C7" s="46">
        <v>3.5</v>
      </c>
    </row>
    <row r="8" spans="2:3" ht="12.75">
      <c r="B8" s="157" t="s">
        <v>157</v>
      </c>
      <c r="C8" s="46">
        <v>0</v>
      </c>
    </row>
    <row r="9" ht="12.75">
      <c r="B9" s="157"/>
    </row>
    <row r="10" ht="12.75">
      <c r="B10" t="s">
        <v>103</v>
      </c>
    </row>
    <row r="11" spans="2:3" ht="12.75">
      <c r="B11" t="s">
        <v>28</v>
      </c>
      <c r="C11" s="46">
        <v>7.66</v>
      </c>
    </row>
    <row r="12" spans="2:3" ht="12.75">
      <c r="B12" t="s">
        <v>24</v>
      </c>
      <c r="C12" s="46">
        <v>4.33</v>
      </c>
    </row>
    <row r="13" spans="2:3" ht="12.75">
      <c r="B13" t="s">
        <v>175</v>
      </c>
      <c r="C13" s="46">
        <v>1</v>
      </c>
    </row>
    <row r="15" ht="12.75">
      <c r="B15" t="s">
        <v>104</v>
      </c>
    </row>
    <row r="16" spans="2:3" ht="12.75">
      <c r="B16" t="s">
        <v>46</v>
      </c>
      <c r="C16" s="46">
        <v>7.66</v>
      </c>
    </row>
    <row r="17" spans="2:3" ht="12.75">
      <c r="B17" t="s">
        <v>38</v>
      </c>
      <c r="C17" s="46">
        <v>4.33</v>
      </c>
    </row>
    <row r="18" spans="2:3" ht="12.75">
      <c r="B18" t="s">
        <v>41</v>
      </c>
      <c r="C18" s="46">
        <v>1</v>
      </c>
    </row>
    <row r="20" ht="12.75">
      <c r="B20" t="s">
        <v>172</v>
      </c>
    </row>
    <row r="21" spans="2:3" ht="12.75">
      <c r="B21" t="s">
        <v>165</v>
      </c>
      <c r="C21" s="128">
        <v>6</v>
      </c>
    </row>
    <row r="22" spans="2:3" ht="12.75">
      <c r="B22" t="s">
        <v>184</v>
      </c>
      <c r="C22" s="128">
        <v>1</v>
      </c>
    </row>
    <row r="24" ht="12.75">
      <c r="B24" t="s">
        <v>105</v>
      </c>
    </row>
    <row r="25" spans="2:3" ht="12.75">
      <c r="B25" t="s">
        <v>242</v>
      </c>
      <c r="C25" s="46">
        <v>7.66</v>
      </c>
    </row>
    <row r="26" spans="2:3" ht="12.75">
      <c r="B26" t="s">
        <v>243</v>
      </c>
      <c r="C26" s="46">
        <v>4.33</v>
      </c>
    </row>
    <row r="27" spans="2:3" ht="12.75">
      <c r="B27" t="s">
        <v>52</v>
      </c>
      <c r="C27" s="46">
        <v>1</v>
      </c>
    </row>
    <row r="29" ht="12.75">
      <c r="B29" t="s">
        <v>221</v>
      </c>
    </row>
    <row r="30" spans="2:3" ht="12.75">
      <c r="B30" t="s">
        <v>222</v>
      </c>
      <c r="C30" s="46">
        <v>9.33</v>
      </c>
    </row>
    <row r="31" spans="2:3" ht="12.75">
      <c r="B31" s="80" t="s">
        <v>223</v>
      </c>
      <c r="C31" s="46">
        <v>7.67</v>
      </c>
    </row>
    <row r="32" spans="2:3" ht="12.75">
      <c r="B32" t="s">
        <v>245</v>
      </c>
      <c r="C32" s="46">
        <v>6</v>
      </c>
    </row>
    <row r="33" spans="2:3" ht="12.75">
      <c r="B33" s="80" t="s">
        <v>225</v>
      </c>
      <c r="C33" s="46">
        <v>4.33</v>
      </c>
    </row>
    <row r="34" spans="2:3" ht="12.75">
      <c r="B34" s="80" t="s">
        <v>257</v>
      </c>
      <c r="C34" s="46">
        <v>2.67</v>
      </c>
    </row>
    <row r="35" spans="2:3" ht="12.75">
      <c r="B35" t="s">
        <v>38</v>
      </c>
      <c r="C35" s="46">
        <v>1</v>
      </c>
    </row>
    <row r="38" spans="2:3" ht="12.75">
      <c r="B38" s="80" t="s">
        <v>247</v>
      </c>
      <c r="C38" s="46">
        <v>9.33</v>
      </c>
    </row>
    <row r="39" spans="2:3" ht="12.75">
      <c r="B39" s="80" t="s">
        <v>248</v>
      </c>
      <c r="C39" s="46">
        <v>7.67</v>
      </c>
    </row>
    <row r="40" spans="2:3" ht="12.75">
      <c r="B40" s="80" t="s">
        <v>246</v>
      </c>
      <c r="C40" s="46">
        <v>6</v>
      </c>
    </row>
    <row r="41" spans="2:3" ht="12.75">
      <c r="B41" t="s">
        <v>249</v>
      </c>
      <c r="C41" s="46">
        <v>4.33</v>
      </c>
    </row>
    <row r="42" spans="2:3" ht="12.75">
      <c r="B42" t="s">
        <v>245</v>
      </c>
      <c r="C42" s="46">
        <v>2.67</v>
      </c>
    </row>
    <row r="43" spans="2:3" ht="12.75">
      <c r="B43" t="s">
        <v>250</v>
      </c>
      <c r="C43" s="46">
        <v>1</v>
      </c>
    </row>
    <row r="45" ht="12.75">
      <c r="B45" t="s">
        <v>251</v>
      </c>
    </row>
    <row r="46" spans="2:3" ht="12.75">
      <c r="B46" s="80" t="s">
        <v>236</v>
      </c>
      <c r="C46" s="46">
        <v>9.33</v>
      </c>
    </row>
    <row r="47" spans="2:3" ht="12.75">
      <c r="B47" t="s">
        <v>252</v>
      </c>
      <c r="C47" s="46">
        <v>7.67</v>
      </c>
    </row>
    <row r="48" spans="2:3" ht="12.75">
      <c r="B48" s="80" t="s">
        <v>254</v>
      </c>
      <c r="C48" s="46">
        <v>6</v>
      </c>
    </row>
    <row r="49" spans="2:3" ht="12.75">
      <c r="B49" s="80" t="s">
        <v>238</v>
      </c>
      <c r="C49" s="46">
        <v>4.33</v>
      </c>
    </row>
    <row r="50" spans="2:3" ht="12.75">
      <c r="B50" s="80" t="s">
        <v>253</v>
      </c>
      <c r="C50" s="46">
        <v>2.67</v>
      </c>
    </row>
    <row r="51" spans="2:3" ht="12.75">
      <c r="B51" s="80" t="s">
        <v>235</v>
      </c>
      <c r="C51" s="46">
        <v>1</v>
      </c>
    </row>
    <row r="53" ht="12.75">
      <c r="B53" t="s">
        <v>255</v>
      </c>
    </row>
    <row r="54" spans="2:3" ht="12.75">
      <c r="B54" t="s">
        <v>232</v>
      </c>
      <c r="C54" s="46">
        <v>7.66</v>
      </c>
    </row>
    <row r="55" spans="2:3" ht="12.75">
      <c r="B55" t="s">
        <v>231</v>
      </c>
      <c r="C55" s="46">
        <v>4.33</v>
      </c>
    </row>
    <row r="56" spans="2:3" ht="12.75">
      <c r="B56" t="s">
        <v>17</v>
      </c>
      <c r="C56" s="46">
        <v>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69"/>
  <sheetViews>
    <sheetView zoomScalePageLayoutView="0" workbookViewId="0" topLeftCell="A1">
      <selection activeCell="F6" sqref="F6"/>
    </sheetView>
  </sheetViews>
  <sheetFormatPr defaultColWidth="11.421875" defaultRowHeight="12.75"/>
  <cols>
    <col min="3" max="3" width="5.8515625" style="0" customWidth="1"/>
    <col min="4" max="4" width="6.140625" style="0" customWidth="1"/>
    <col min="5" max="5" width="6.28125" style="0" customWidth="1"/>
    <col min="6" max="6" width="6.140625" style="0" customWidth="1"/>
    <col min="7" max="8" width="5.140625" style="0" customWidth="1"/>
    <col min="9" max="9" width="5.8515625" style="0" customWidth="1"/>
    <col min="10" max="10" width="6.140625" style="0" customWidth="1"/>
    <col min="11" max="11" width="7.00390625" style="0" customWidth="1"/>
    <col min="12" max="12" width="7.140625" style="0" customWidth="1"/>
    <col min="13" max="13" width="7.7109375" style="0" customWidth="1"/>
    <col min="14" max="14" width="5.140625" style="0" customWidth="1"/>
  </cols>
  <sheetData>
    <row r="4" spans="3:12" ht="12.75">
      <c r="C4" s="80" t="s">
        <v>239</v>
      </c>
      <c r="D4" s="80" t="s">
        <v>210</v>
      </c>
      <c r="E4" s="80" t="s">
        <v>211</v>
      </c>
      <c r="F4" s="80" t="s">
        <v>212</v>
      </c>
      <c r="G4" s="80" t="s">
        <v>213</v>
      </c>
      <c r="H4" s="80" t="s">
        <v>214</v>
      </c>
      <c r="I4" s="80" t="s">
        <v>215</v>
      </c>
      <c r="J4" s="80" t="s">
        <v>240</v>
      </c>
      <c r="K4" s="80" t="s">
        <v>216</v>
      </c>
      <c r="L4" s="80" t="s">
        <v>217</v>
      </c>
    </row>
    <row r="5" spans="2:13" ht="12.75">
      <c r="B5" s="180" t="s">
        <v>102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2:14" ht="12.75">
      <c r="B6" s="79" t="s">
        <v>154</v>
      </c>
      <c r="C6" s="1">
        <v>9.57</v>
      </c>
      <c r="D6" s="165">
        <f>BHH2!E4</f>
        <v>9.33</v>
      </c>
      <c r="E6" s="165">
        <f>Zandvoort1!C7</f>
        <v>7.66</v>
      </c>
      <c r="F6" s="165">
        <f>Zandvoort2!C7</f>
        <v>7.66</v>
      </c>
      <c r="G6">
        <f>Spa1!E7</f>
        <v>9.75</v>
      </c>
      <c r="H6" s="165">
        <f>Spa2!E6</f>
        <v>9.33</v>
      </c>
      <c r="I6" s="165">
        <f>'ADAC Hock1'!D6</f>
        <v>7.66</v>
      </c>
      <c r="J6">
        <v>1</v>
      </c>
      <c r="K6" s="165">
        <f>'ADAC NBRG 1'!C5</f>
        <v>8.5</v>
      </c>
      <c r="L6">
        <v>8.5</v>
      </c>
      <c r="M6">
        <f>SUM(C6:L6)</f>
        <v>78.96</v>
      </c>
      <c r="N6">
        <v>3</v>
      </c>
    </row>
    <row r="7" spans="2:13" ht="12.75">
      <c r="B7" s="79" t="s">
        <v>180</v>
      </c>
      <c r="C7" s="1">
        <v>8.14</v>
      </c>
      <c r="D7" s="165">
        <f>BHH2!E5</f>
        <v>7.67</v>
      </c>
      <c r="E7">
        <v>0</v>
      </c>
      <c r="F7">
        <v>0</v>
      </c>
      <c r="G7">
        <f>Spa1!E9</f>
        <v>7.25</v>
      </c>
      <c r="H7" s="165">
        <f>Spa2!E7</f>
        <v>7.67</v>
      </c>
      <c r="I7">
        <v>0</v>
      </c>
      <c r="J7">
        <v>0</v>
      </c>
      <c r="K7">
        <v>0</v>
      </c>
      <c r="L7">
        <v>0</v>
      </c>
      <c r="M7">
        <f aca="true" t="shared" si="0" ref="M7:M69">SUM(C7:L7)</f>
        <v>30.730000000000004</v>
      </c>
    </row>
    <row r="8" spans="2:13" ht="12.75">
      <c r="B8" s="79" t="s">
        <v>115</v>
      </c>
      <c r="C8" s="1">
        <v>6.71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0"/>
        <v>6.71</v>
      </c>
    </row>
    <row r="9" spans="2:13" ht="12.75">
      <c r="B9" s="79" t="s">
        <v>14</v>
      </c>
      <c r="C9" s="1">
        <v>5.29</v>
      </c>
      <c r="D9" s="165">
        <f>BHH2!E6</f>
        <v>6</v>
      </c>
      <c r="E9">
        <v>0</v>
      </c>
      <c r="F9">
        <v>0</v>
      </c>
      <c r="G9">
        <f>Spa1!E13</f>
        <v>2.25</v>
      </c>
      <c r="H9" s="165">
        <f>Spa2!E9</f>
        <v>4.33</v>
      </c>
      <c r="I9">
        <v>0</v>
      </c>
      <c r="J9">
        <v>0</v>
      </c>
      <c r="K9">
        <v>0</v>
      </c>
      <c r="L9">
        <v>0</v>
      </c>
      <c r="M9">
        <f t="shared" si="0"/>
        <v>17.869999999999997</v>
      </c>
    </row>
    <row r="10" spans="2:13" ht="12.75">
      <c r="B10" s="79" t="s">
        <v>18</v>
      </c>
      <c r="C10" s="1">
        <v>3.86</v>
      </c>
      <c r="D10" s="165">
        <f>BHH2!E9</f>
        <v>1</v>
      </c>
      <c r="E10">
        <v>0</v>
      </c>
      <c r="F10">
        <v>0</v>
      </c>
      <c r="G10">
        <f>Spa1!E10</f>
        <v>6</v>
      </c>
      <c r="H10" s="165">
        <f>Spa2!E8</f>
        <v>6</v>
      </c>
      <c r="I10" s="165">
        <f>'ADAC Hock1'!D8</f>
        <v>1</v>
      </c>
      <c r="J10">
        <v>0</v>
      </c>
      <c r="K10" s="165">
        <f>'ADAC NBRG 1'!C7</f>
        <v>3.5</v>
      </c>
      <c r="L10" s="165">
        <f>'ADAC NBRG 2'!C6</f>
        <v>6</v>
      </c>
      <c r="M10">
        <f t="shared" si="0"/>
        <v>27.36</v>
      </c>
    </row>
    <row r="11" spans="2:13" ht="12.75">
      <c r="B11" s="79" t="s">
        <v>182</v>
      </c>
      <c r="C11" s="1">
        <v>2.43</v>
      </c>
      <c r="D11" s="165">
        <f>BHH2!E7</f>
        <v>4.33</v>
      </c>
      <c r="E11">
        <v>0</v>
      </c>
      <c r="F11">
        <v>0</v>
      </c>
      <c r="G11">
        <f>Spa1!E12</f>
        <v>3.5</v>
      </c>
      <c r="H11">
        <v>0</v>
      </c>
      <c r="I11">
        <v>0</v>
      </c>
      <c r="J11">
        <v>0</v>
      </c>
      <c r="K11">
        <v>0</v>
      </c>
      <c r="L11">
        <v>0</v>
      </c>
      <c r="M11">
        <f t="shared" si="0"/>
        <v>10.26</v>
      </c>
    </row>
    <row r="12" spans="2:13" ht="12.75">
      <c r="B12" s="79" t="s">
        <v>6</v>
      </c>
      <c r="C12" s="1">
        <v>1</v>
      </c>
      <c r="D12" s="165">
        <f>BHH2!E8</f>
        <v>2.67</v>
      </c>
      <c r="E12" s="165">
        <f>Zandvoort1!C9</f>
        <v>1</v>
      </c>
      <c r="F12" s="165">
        <f>Zandvoort2!C9</f>
        <v>1</v>
      </c>
      <c r="G12">
        <f>Spa1!E11</f>
        <v>4.75</v>
      </c>
      <c r="H12">
        <v>0</v>
      </c>
      <c r="I12">
        <v>0</v>
      </c>
      <c r="J12">
        <v>0</v>
      </c>
      <c r="K12">
        <v>1</v>
      </c>
      <c r="L12" s="165">
        <f>'ADAC NBRG 2'!C7</f>
        <v>3.5</v>
      </c>
      <c r="M12">
        <f t="shared" si="0"/>
        <v>14.92</v>
      </c>
    </row>
    <row r="13" spans="2:13" ht="12.75">
      <c r="B13" s="166" t="s">
        <v>157</v>
      </c>
      <c r="C13" s="3">
        <v>0</v>
      </c>
      <c r="D13">
        <v>0</v>
      </c>
      <c r="E13" s="165">
        <f>Zandvoort1!C8</f>
        <v>4.33</v>
      </c>
      <c r="F13" s="165">
        <f>Zandvoort2!C8</f>
        <v>4.33</v>
      </c>
      <c r="G13">
        <f>Spa1!E14</f>
        <v>1</v>
      </c>
      <c r="H13">
        <v>0</v>
      </c>
      <c r="I13" s="165">
        <f>'ADAC Hock1'!D7</f>
        <v>4.33</v>
      </c>
      <c r="J13">
        <v>0</v>
      </c>
      <c r="K13">
        <v>3.5</v>
      </c>
      <c r="L13">
        <v>1</v>
      </c>
      <c r="M13">
        <f t="shared" si="0"/>
        <v>18.490000000000002</v>
      </c>
    </row>
    <row r="14" spans="2:13" ht="12.75">
      <c r="B14" s="166" t="s">
        <v>218</v>
      </c>
      <c r="C14" s="3">
        <v>0</v>
      </c>
      <c r="D14">
        <v>0</v>
      </c>
      <c r="E14">
        <v>0</v>
      </c>
      <c r="F14">
        <v>0</v>
      </c>
      <c r="G14">
        <f>Spa1!E8</f>
        <v>8.5</v>
      </c>
      <c r="H14" s="165">
        <f>Spa2!E11</f>
        <v>1</v>
      </c>
      <c r="I14">
        <v>0</v>
      </c>
      <c r="J14">
        <v>0</v>
      </c>
      <c r="K14">
        <v>0</v>
      </c>
      <c r="L14" s="165">
        <v>0</v>
      </c>
      <c r="M14">
        <f t="shared" si="0"/>
        <v>9.5</v>
      </c>
    </row>
    <row r="15" spans="2:13" ht="12.75">
      <c r="B15" s="166" t="s">
        <v>203</v>
      </c>
      <c r="C15" s="3">
        <v>0</v>
      </c>
      <c r="D15">
        <v>0</v>
      </c>
      <c r="E15">
        <v>0</v>
      </c>
      <c r="F15">
        <v>0</v>
      </c>
      <c r="G15">
        <v>0</v>
      </c>
      <c r="H15" s="165">
        <f>Spa2!E10</f>
        <v>2.67</v>
      </c>
      <c r="I15">
        <v>0</v>
      </c>
      <c r="J15">
        <v>0</v>
      </c>
      <c r="K15">
        <v>0</v>
      </c>
      <c r="L15">
        <v>0</v>
      </c>
      <c r="M15">
        <f t="shared" si="0"/>
        <v>2.67</v>
      </c>
    </row>
    <row r="16" spans="2:13" ht="12.75">
      <c r="B16" s="180" t="s">
        <v>103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2:13" ht="12.75">
      <c r="B17" s="79" t="s">
        <v>8</v>
      </c>
      <c r="C17">
        <f>BHH1!D14</f>
        <v>9.75</v>
      </c>
      <c r="D17">
        <f>BHH2!E20</f>
        <v>1</v>
      </c>
      <c r="E17">
        <f>Zandvoort1!D18</f>
        <v>2.43</v>
      </c>
      <c r="F17">
        <f>Zandvoort2!D17</f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14.18</v>
      </c>
    </row>
    <row r="18" spans="2:13" ht="12.75">
      <c r="B18" s="79" t="s">
        <v>181</v>
      </c>
      <c r="C18">
        <f>BHH1!D15</f>
        <v>8.5</v>
      </c>
      <c r="D18">
        <f>BHH2!E16</f>
        <v>6</v>
      </c>
      <c r="E18">
        <v>0</v>
      </c>
      <c r="F18">
        <v>0</v>
      </c>
      <c r="G18">
        <f>Spa1!E22</f>
        <v>4.75</v>
      </c>
      <c r="H18">
        <f>Spa2!E15</f>
        <v>9.75</v>
      </c>
      <c r="I18">
        <v>0</v>
      </c>
      <c r="J18">
        <v>0</v>
      </c>
      <c r="K18">
        <v>0</v>
      </c>
      <c r="L18">
        <v>0</v>
      </c>
      <c r="M18">
        <f t="shared" si="0"/>
        <v>29</v>
      </c>
    </row>
    <row r="19" spans="2:13" ht="12.75">
      <c r="B19" s="79" t="s">
        <v>24</v>
      </c>
      <c r="C19">
        <f>BHH1!D16</f>
        <v>7.25</v>
      </c>
      <c r="D19">
        <f>BHH2!E17</f>
        <v>4.75</v>
      </c>
      <c r="E19">
        <f>Zandvoort1!D16</f>
        <v>5.29</v>
      </c>
      <c r="F19">
        <f>Zandvoort2!D15</f>
        <v>5</v>
      </c>
      <c r="G19">
        <f>Spa1!E19</f>
        <v>8.5</v>
      </c>
      <c r="H19">
        <f>Spa2!E21</f>
        <v>2.25</v>
      </c>
      <c r="I19" s="165">
        <f>'ADAC Hock1'!D13</f>
        <v>3.5</v>
      </c>
      <c r="J19">
        <v>1</v>
      </c>
      <c r="K19" s="165">
        <f>'ADAC NBRG 1'!C12</f>
        <v>4.33</v>
      </c>
      <c r="L19" s="165">
        <f>'ADAC NBRG 2'!C12</f>
        <v>4.33</v>
      </c>
      <c r="M19">
        <f t="shared" si="0"/>
        <v>46.199999999999996</v>
      </c>
    </row>
    <row r="20" spans="2:13" ht="12.75">
      <c r="B20" s="79" t="s">
        <v>28</v>
      </c>
      <c r="C20">
        <f>BHH1!D17</f>
        <v>6</v>
      </c>
      <c r="D20">
        <f>BHH2!E18</f>
        <v>3.5</v>
      </c>
      <c r="E20">
        <f>Zandvoort1!D17</f>
        <v>3.86</v>
      </c>
      <c r="F20">
        <f>Zandvoort2!D16</f>
        <v>3</v>
      </c>
      <c r="G20">
        <f>Spa1!E24</f>
        <v>2.25</v>
      </c>
      <c r="H20">
        <f>Spa2!E19</f>
        <v>4.75</v>
      </c>
      <c r="I20" s="165">
        <f>'ADAC Hock1'!D11</f>
        <v>8.5</v>
      </c>
      <c r="J20">
        <v>7.66</v>
      </c>
      <c r="K20">
        <v>7.66</v>
      </c>
      <c r="L20">
        <v>7.66</v>
      </c>
      <c r="M20">
        <f t="shared" si="0"/>
        <v>54.83999999999999</v>
      </c>
    </row>
    <row r="21" spans="2:13" ht="12.75">
      <c r="B21" s="79" t="s">
        <v>142</v>
      </c>
      <c r="C21">
        <f>BHH1!D18</f>
        <v>4.75</v>
      </c>
      <c r="D21">
        <f>BHH2!E15</f>
        <v>7.25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f t="shared" si="0"/>
        <v>12</v>
      </c>
    </row>
    <row r="22" spans="2:13" ht="12.75">
      <c r="B22" s="79" t="s">
        <v>178</v>
      </c>
      <c r="C22">
        <f>BHH1!D19</f>
        <v>3.5</v>
      </c>
      <c r="D22">
        <f>BHH2!E19</f>
        <v>2.25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f t="shared" si="0"/>
        <v>5.75</v>
      </c>
    </row>
    <row r="23" spans="2:15" ht="12.75">
      <c r="B23" s="79" t="s">
        <v>4</v>
      </c>
      <c r="C23">
        <f>BHH1!D20</f>
        <v>2.25</v>
      </c>
      <c r="D23">
        <f>BHH2!E14</f>
        <v>8.5</v>
      </c>
      <c r="E23">
        <f>Zandvoort1!D15</f>
        <v>6.71</v>
      </c>
      <c r="F23">
        <f>Zandvoort2!D14</f>
        <v>7</v>
      </c>
      <c r="G23">
        <f>Spa1!E18</f>
        <v>9.75</v>
      </c>
      <c r="H23">
        <f>Spa2!E16</f>
        <v>8.5</v>
      </c>
      <c r="I23">
        <f>'ADAC Hock1'!D28</f>
        <v>7</v>
      </c>
      <c r="J23">
        <v>1</v>
      </c>
      <c r="K23">
        <v>4.33</v>
      </c>
      <c r="L23">
        <v>4.33</v>
      </c>
      <c r="M23">
        <f t="shared" si="0"/>
        <v>59.37</v>
      </c>
      <c r="N23">
        <v>8</v>
      </c>
      <c r="O23" s="80"/>
    </row>
    <row r="24" spans="2:13" ht="12.75">
      <c r="B24" s="79" t="s">
        <v>183</v>
      </c>
      <c r="C24">
        <f>BHH1!D21</f>
        <v>1</v>
      </c>
      <c r="D24">
        <f>BHH2!E13</f>
        <v>9.75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f t="shared" si="0"/>
        <v>10.75</v>
      </c>
    </row>
    <row r="25" spans="2:13" ht="12.75">
      <c r="B25" s="167" t="s">
        <v>191</v>
      </c>
      <c r="C25">
        <v>0</v>
      </c>
      <c r="D25">
        <v>0</v>
      </c>
      <c r="E25">
        <f>Zandvoort1!D13</f>
        <v>9.57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9.57</v>
      </c>
    </row>
    <row r="26" spans="2:13" ht="12.75">
      <c r="B26" s="167" t="s">
        <v>26</v>
      </c>
      <c r="C26">
        <v>0</v>
      </c>
      <c r="D26">
        <v>0</v>
      </c>
      <c r="E26">
        <f>Zandvoort1!D14</f>
        <v>8.14</v>
      </c>
      <c r="F26">
        <f>Zandvoort2!D13</f>
        <v>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f t="shared" si="0"/>
        <v>17.14</v>
      </c>
    </row>
    <row r="27" spans="2:13" ht="12.75">
      <c r="B27" s="167" t="s">
        <v>175</v>
      </c>
      <c r="C27">
        <v>0</v>
      </c>
      <c r="D27">
        <v>0</v>
      </c>
      <c r="E27">
        <f>Zandvoort1!D19</f>
        <v>1</v>
      </c>
      <c r="F27">
        <v>0</v>
      </c>
      <c r="G27">
        <f>Spa1!E21</f>
        <v>6</v>
      </c>
      <c r="H27">
        <f>Spa2!E20</f>
        <v>3.5</v>
      </c>
      <c r="I27" s="165">
        <f>'ADAC Hock1'!D12</f>
        <v>6</v>
      </c>
      <c r="J27">
        <v>4.33</v>
      </c>
      <c r="K27">
        <v>1</v>
      </c>
      <c r="L27">
        <v>1</v>
      </c>
      <c r="M27">
        <f t="shared" si="0"/>
        <v>22.83</v>
      </c>
    </row>
    <row r="28" spans="2:13" ht="12.75">
      <c r="B28" s="167" t="s">
        <v>199</v>
      </c>
      <c r="C28">
        <v>0</v>
      </c>
      <c r="D28">
        <v>0</v>
      </c>
      <c r="E28">
        <v>0</v>
      </c>
      <c r="F28">
        <v>0</v>
      </c>
      <c r="G28">
        <f>Spa1!E20</f>
        <v>7.25</v>
      </c>
      <c r="H28">
        <f>Spa2!E17</f>
        <v>7.25</v>
      </c>
      <c r="I28">
        <v>0</v>
      </c>
      <c r="J28">
        <v>0</v>
      </c>
      <c r="K28">
        <v>0</v>
      </c>
      <c r="L28">
        <v>0</v>
      </c>
      <c r="M28">
        <f t="shared" si="0"/>
        <v>14.5</v>
      </c>
    </row>
    <row r="29" spans="2:13" ht="12.75">
      <c r="B29" s="167" t="s">
        <v>200</v>
      </c>
      <c r="C29">
        <v>0</v>
      </c>
      <c r="D29">
        <v>0</v>
      </c>
      <c r="E29">
        <v>0</v>
      </c>
      <c r="F29">
        <v>0</v>
      </c>
      <c r="G29">
        <f>Spa1!E23</f>
        <v>3.5</v>
      </c>
      <c r="H29">
        <f>Spa2!E18</f>
        <v>6</v>
      </c>
      <c r="I29">
        <v>0</v>
      </c>
      <c r="J29">
        <v>0</v>
      </c>
      <c r="K29">
        <v>0</v>
      </c>
      <c r="L29">
        <v>0</v>
      </c>
      <c r="M29">
        <f t="shared" si="0"/>
        <v>9.5</v>
      </c>
    </row>
    <row r="30" spans="2:13" ht="12.75">
      <c r="B30" s="167" t="s">
        <v>201</v>
      </c>
      <c r="C30">
        <v>0</v>
      </c>
      <c r="D30">
        <v>0</v>
      </c>
      <c r="E30">
        <v>0</v>
      </c>
      <c r="F30">
        <v>0</v>
      </c>
      <c r="G30">
        <f>Spa1!E25</f>
        <v>1</v>
      </c>
      <c r="H30">
        <f>Spa2!E22</f>
        <v>1</v>
      </c>
      <c r="I30">
        <v>0</v>
      </c>
      <c r="J30">
        <v>0</v>
      </c>
      <c r="K30">
        <v>0</v>
      </c>
      <c r="L30">
        <v>0</v>
      </c>
      <c r="M30">
        <f t="shared" si="0"/>
        <v>2</v>
      </c>
    </row>
    <row r="31" spans="2:13" ht="12.75">
      <c r="B31" s="167" t="s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 s="165">
        <f>'ADAC Hock1'!D14</f>
        <v>2</v>
      </c>
      <c r="J31">
        <v>0</v>
      </c>
      <c r="K31">
        <v>0</v>
      </c>
      <c r="L31">
        <v>0</v>
      </c>
      <c r="M31">
        <f t="shared" si="0"/>
        <v>2</v>
      </c>
    </row>
    <row r="32" spans="2:13" ht="12.75">
      <c r="B32" s="181" t="s">
        <v>104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</row>
    <row r="33" spans="2:14" ht="12.75">
      <c r="B33" s="79" t="s">
        <v>46</v>
      </c>
      <c r="C33" s="165">
        <f>BHH1!C24</f>
        <v>7.66</v>
      </c>
      <c r="D33" s="165">
        <f>BHH2!D23</f>
        <v>7.66</v>
      </c>
      <c r="E33">
        <v>7.66</v>
      </c>
      <c r="F33">
        <v>7.66</v>
      </c>
      <c r="G33" s="165">
        <f>Spa1!D28</f>
        <v>7.66</v>
      </c>
      <c r="H33" s="165">
        <f>Spa2!D26</f>
        <v>7.66</v>
      </c>
      <c r="I33" s="165">
        <f>'ADAC Hock1'!D18</f>
        <v>8.5</v>
      </c>
      <c r="J33">
        <v>0</v>
      </c>
      <c r="K33">
        <v>7.66</v>
      </c>
      <c r="L33">
        <v>7.66</v>
      </c>
      <c r="M33">
        <f t="shared" si="0"/>
        <v>69.77999999999999</v>
      </c>
      <c r="N33">
        <v>6</v>
      </c>
    </row>
    <row r="34" spans="2:13" ht="12.75">
      <c r="B34" s="79" t="s">
        <v>38</v>
      </c>
      <c r="C34" s="165">
        <f>BHH1!C25</f>
        <v>4.33</v>
      </c>
      <c r="D34">
        <v>4.33</v>
      </c>
      <c r="E34">
        <v>4.33</v>
      </c>
      <c r="F34">
        <v>4.33</v>
      </c>
      <c r="G34">
        <v>4.33</v>
      </c>
      <c r="H34">
        <v>4.33</v>
      </c>
      <c r="I34" s="165">
        <f>'ADAC Hock1'!D19</f>
        <v>6</v>
      </c>
      <c r="J34">
        <v>6</v>
      </c>
      <c r="K34">
        <v>4.33</v>
      </c>
      <c r="L34">
        <v>4.33</v>
      </c>
      <c r="M34">
        <f t="shared" si="0"/>
        <v>46.63999999999999</v>
      </c>
    </row>
    <row r="35" spans="2:13" ht="12.75">
      <c r="B35" s="79" t="s">
        <v>41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3.5</v>
      </c>
      <c r="J35">
        <v>1</v>
      </c>
      <c r="K35">
        <v>1</v>
      </c>
      <c r="L35">
        <v>1</v>
      </c>
      <c r="M35">
        <f t="shared" si="0"/>
        <v>12.5</v>
      </c>
    </row>
    <row r="36" spans="2:13" ht="12.75">
      <c r="B36" s="166" t="s">
        <v>207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f t="shared" si="0"/>
        <v>1</v>
      </c>
    </row>
    <row r="37" spans="2:13" ht="12.75">
      <c r="B37" s="178" t="s">
        <v>172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2:13" ht="12.75">
      <c r="B38" s="79" t="s">
        <v>165</v>
      </c>
      <c r="C38" s="165">
        <f>BHH1!D29</f>
        <v>8.5</v>
      </c>
      <c r="D38" s="165">
        <f>BHH2!E28</f>
        <v>8.5</v>
      </c>
      <c r="E38" s="165">
        <f>Zandvoort1!C23</f>
        <v>7.66</v>
      </c>
      <c r="F38" s="165">
        <v>6</v>
      </c>
      <c r="G38" s="165">
        <f>Spa1!D33</f>
        <v>1</v>
      </c>
      <c r="H38" s="165">
        <f>Spa2!D31</f>
        <v>1</v>
      </c>
      <c r="I38">
        <v>0</v>
      </c>
      <c r="J38">
        <v>0</v>
      </c>
      <c r="K38" s="165">
        <v>6</v>
      </c>
      <c r="L38" s="165">
        <v>6</v>
      </c>
      <c r="M38">
        <f t="shared" si="0"/>
        <v>44.66</v>
      </c>
    </row>
    <row r="39" spans="2:13" ht="12.75">
      <c r="B39" s="79" t="s">
        <v>184</v>
      </c>
      <c r="C39" s="165">
        <f>BHH1!D30</f>
        <v>6</v>
      </c>
      <c r="D39" s="165">
        <f>BHH2!E29</f>
        <v>6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f t="shared" si="0"/>
        <v>15</v>
      </c>
    </row>
    <row r="40" spans="2:13" ht="12.75">
      <c r="B40" s="79" t="s">
        <v>49</v>
      </c>
      <c r="C40" s="165">
        <f>BHH1!D31</f>
        <v>3.5</v>
      </c>
      <c r="D40" s="165">
        <f>BHH2!E30</f>
        <v>3.5</v>
      </c>
      <c r="E40">
        <v>4.33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f t="shared" si="0"/>
        <v>12.33</v>
      </c>
    </row>
    <row r="41" spans="2:13" ht="12.75">
      <c r="B41" s="79" t="s">
        <v>167</v>
      </c>
      <c r="C41">
        <v>1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f t="shared" si="0"/>
        <v>3</v>
      </c>
    </row>
    <row r="42" spans="2:13" ht="12.75">
      <c r="B42" s="181" t="s">
        <v>105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3" spans="2:14" ht="12.75">
      <c r="B43" s="168" t="s">
        <v>219</v>
      </c>
      <c r="C43" s="165">
        <f>BHH1!C35</f>
        <v>8.5</v>
      </c>
      <c r="D43" s="165">
        <f>BHH2!E34</f>
        <v>8.5</v>
      </c>
      <c r="E43" s="165">
        <f>Zandvoort1!C29</f>
        <v>8.5</v>
      </c>
      <c r="F43" s="165">
        <f>Zandvoort2!C21</f>
        <v>7.66</v>
      </c>
      <c r="G43">
        <f>Spa1!E36</f>
        <v>9.57</v>
      </c>
      <c r="H43">
        <f>Spa2!E34</f>
        <v>9.57</v>
      </c>
      <c r="I43">
        <f>'ADAC Hock1'!D27</f>
        <v>9</v>
      </c>
      <c r="J43">
        <v>6</v>
      </c>
      <c r="K43">
        <v>7.66</v>
      </c>
      <c r="L43">
        <v>7.66</v>
      </c>
      <c r="M43">
        <f t="shared" si="0"/>
        <v>82.61999999999999</v>
      </c>
      <c r="N43">
        <v>1</v>
      </c>
    </row>
    <row r="44" spans="2:13" ht="12.75">
      <c r="B44" s="79" t="s">
        <v>185</v>
      </c>
      <c r="C44" s="165">
        <f>BHH1!C36</f>
        <v>6</v>
      </c>
      <c r="D44" s="165">
        <f>BHH2!E35</f>
        <v>6</v>
      </c>
      <c r="E44" s="165">
        <f>Zandvoort1!C31</f>
        <v>3.5</v>
      </c>
      <c r="F44" s="165">
        <f>Zandvoort2!C23</f>
        <v>1</v>
      </c>
      <c r="G44">
        <f>Spa1!E40</f>
        <v>3.86</v>
      </c>
      <c r="H44">
        <f>Spa2!E38</f>
        <v>3.86</v>
      </c>
      <c r="I44">
        <v>0</v>
      </c>
      <c r="J44">
        <v>0</v>
      </c>
      <c r="K44">
        <v>0</v>
      </c>
      <c r="L44">
        <v>0</v>
      </c>
      <c r="M44">
        <f t="shared" si="0"/>
        <v>24.22</v>
      </c>
    </row>
    <row r="45" spans="2:13" ht="12.75">
      <c r="B45" s="79" t="s">
        <v>177</v>
      </c>
      <c r="C45" s="165">
        <f>BHH1!C37</f>
        <v>3.5</v>
      </c>
      <c r="D45" s="165">
        <f>BHH2!E37</f>
        <v>1</v>
      </c>
      <c r="E45">
        <v>0</v>
      </c>
      <c r="F45">
        <v>0</v>
      </c>
      <c r="G45">
        <f>Spa1!E39</f>
        <v>5.29</v>
      </c>
      <c r="H45">
        <f>Spa2!E37</f>
        <v>5.29</v>
      </c>
      <c r="I45">
        <v>0</v>
      </c>
      <c r="J45">
        <v>0</v>
      </c>
      <c r="K45">
        <v>0</v>
      </c>
      <c r="L45">
        <v>0</v>
      </c>
      <c r="M45">
        <f t="shared" si="0"/>
        <v>15.079999999999998</v>
      </c>
    </row>
    <row r="46" spans="2:13" ht="12.75">
      <c r="B46" s="79" t="s">
        <v>54</v>
      </c>
      <c r="C46" s="165">
        <f>BHH1!C38</f>
        <v>1</v>
      </c>
      <c r="D46" s="165">
        <f>BHH2!E36</f>
        <v>3.5</v>
      </c>
      <c r="E46">
        <v>0</v>
      </c>
      <c r="F46">
        <v>0</v>
      </c>
      <c r="G46">
        <v>0</v>
      </c>
      <c r="H46">
        <v>0</v>
      </c>
      <c r="I46">
        <f>'ADAC Hock1'!D30</f>
        <v>3</v>
      </c>
      <c r="J46">
        <v>0</v>
      </c>
      <c r="K46">
        <v>0</v>
      </c>
      <c r="L46">
        <v>0</v>
      </c>
      <c r="M46">
        <f t="shared" si="0"/>
        <v>7.5</v>
      </c>
    </row>
    <row r="47" spans="2:13" ht="12.75">
      <c r="B47" s="168" t="s">
        <v>147</v>
      </c>
      <c r="C47">
        <v>0</v>
      </c>
      <c r="D47">
        <v>0</v>
      </c>
      <c r="E47" s="165">
        <f>Zandvoort1!C30</f>
        <v>6</v>
      </c>
      <c r="F47" s="165">
        <f>Zandvoort2!C22</f>
        <v>4.33</v>
      </c>
      <c r="G47">
        <v>0</v>
      </c>
      <c r="H47">
        <v>0</v>
      </c>
      <c r="I47">
        <f>'ADAC Hock1'!D31</f>
        <v>1</v>
      </c>
      <c r="J47">
        <v>0</v>
      </c>
      <c r="K47">
        <v>0</v>
      </c>
      <c r="L47">
        <v>0</v>
      </c>
      <c r="M47">
        <f t="shared" si="0"/>
        <v>11.33</v>
      </c>
    </row>
    <row r="48" spans="2:13" ht="12.75">
      <c r="B48" s="168" t="s">
        <v>193</v>
      </c>
      <c r="C48">
        <v>0</v>
      </c>
      <c r="D48">
        <v>0</v>
      </c>
      <c r="E48" s="165">
        <f>Zandvoort1!C32</f>
        <v>1</v>
      </c>
      <c r="F48">
        <v>0</v>
      </c>
      <c r="G48">
        <f>Spa1!E42</f>
        <v>1</v>
      </c>
      <c r="H48">
        <f>Spa2!E40</f>
        <v>1</v>
      </c>
      <c r="I48">
        <v>0</v>
      </c>
      <c r="J48">
        <v>0</v>
      </c>
      <c r="K48">
        <v>0</v>
      </c>
      <c r="L48">
        <v>0</v>
      </c>
      <c r="M48">
        <f t="shared" si="0"/>
        <v>3</v>
      </c>
    </row>
    <row r="49" spans="2:13" ht="12.75">
      <c r="B49" s="168" t="s">
        <v>52</v>
      </c>
      <c r="C49">
        <v>0</v>
      </c>
      <c r="D49">
        <v>0</v>
      </c>
      <c r="E49">
        <v>0</v>
      </c>
      <c r="F49">
        <v>0</v>
      </c>
      <c r="G49">
        <f>Spa1!E37</f>
        <v>8.14</v>
      </c>
      <c r="H49">
        <f>Spa2!E35</f>
        <v>8.14</v>
      </c>
      <c r="I49">
        <f>'ADAC Hock1'!D29</f>
        <v>5</v>
      </c>
      <c r="J49">
        <v>0</v>
      </c>
      <c r="K49">
        <v>1</v>
      </c>
      <c r="L49">
        <v>1</v>
      </c>
      <c r="M49">
        <f t="shared" si="0"/>
        <v>23.28</v>
      </c>
    </row>
    <row r="50" spans="2:13" ht="12.75">
      <c r="B50" s="168" t="s">
        <v>202</v>
      </c>
      <c r="C50">
        <v>0</v>
      </c>
      <c r="D50">
        <v>0</v>
      </c>
      <c r="E50">
        <v>0</v>
      </c>
      <c r="F50">
        <v>0</v>
      </c>
      <c r="G50">
        <f>Spa1!E41</f>
        <v>2.43</v>
      </c>
      <c r="H50">
        <f>Spa2!E36</f>
        <v>6.71</v>
      </c>
      <c r="I50">
        <v>0</v>
      </c>
      <c r="J50">
        <v>0</v>
      </c>
      <c r="K50">
        <v>0</v>
      </c>
      <c r="L50">
        <v>0</v>
      </c>
      <c r="M50">
        <f t="shared" si="0"/>
        <v>9.14</v>
      </c>
    </row>
    <row r="51" spans="2:13" ht="12.75">
      <c r="B51" s="168" t="s">
        <v>220</v>
      </c>
      <c r="C51">
        <v>0</v>
      </c>
      <c r="D51">
        <v>0</v>
      </c>
      <c r="E51">
        <v>0</v>
      </c>
      <c r="F51">
        <v>0</v>
      </c>
      <c r="G51">
        <f>Spa1!E38</f>
        <v>6.71</v>
      </c>
      <c r="H51">
        <f>Spa2!E39</f>
        <v>2.43</v>
      </c>
      <c r="I51">
        <v>0</v>
      </c>
      <c r="J51">
        <v>0</v>
      </c>
      <c r="K51">
        <v>0</v>
      </c>
      <c r="L51">
        <v>0</v>
      </c>
      <c r="M51">
        <f t="shared" si="0"/>
        <v>9.14</v>
      </c>
    </row>
    <row r="52" spans="2:13" ht="12.75">
      <c r="B52" s="178" t="s">
        <v>221</v>
      </c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</row>
    <row r="53" spans="2:13" ht="12.75">
      <c r="B53" s="168" t="s">
        <v>222</v>
      </c>
      <c r="C53">
        <v>9.57</v>
      </c>
      <c r="D53">
        <v>9.33</v>
      </c>
      <c r="E53">
        <v>0</v>
      </c>
      <c r="F53">
        <v>0</v>
      </c>
      <c r="G53">
        <v>0</v>
      </c>
      <c r="H53">
        <v>0</v>
      </c>
      <c r="I53">
        <v>9</v>
      </c>
      <c r="J53">
        <v>9</v>
      </c>
      <c r="K53" s="165">
        <f>'ADAC NBRG 1'!C30</f>
        <v>9.33</v>
      </c>
      <c r="L53">
        <v>9.33</v>
      </c>
      <c r="M53">
        <f t="shared" si="0"/>
        <v>55.559999999999995</v>
      </c>
    </row>
    <row r="54" spans="2:14" ht="12.75">
      <c r="B54" s="168" t="s">
        <v>223</v>
      </c>
      <c r="C54">
        <v>8.14</v>
      </c>
      <c r="D54">
        <v>7.67</v>
      </c>
      <c r="E54">
        <v>9</v>
      </c>
      <c r="F54">
        <v>5</v>
      </c>
      <c r="G54">
        <v>7.67</v>
      </c>
      <c r="H54">
        <v>6.71</v>
      </c>
      <c r="I54">
        <v>0</v>
      </c>
      <c r="J54">
        <v>0</v>
      </c>
      <c r="K54" s="165">
        <f>'ADAC NBRG 1'!C33</f>
        <v>4.33</v>
      </c>
      <c r="L54" s="165">
        <f>'ADAC NBRG 2'!C31</f>
        <v>7.67</v>
      </c>
      <c r="M54">
        <f t="shared" si="0"/>
        <v>56.190000000000005</v>
      </c>
      <c r="N54">
        <v>10</v>
      </c>
    </row>
    <row r="55" spans="2:13" ht="12.75">
      <c r="B55" s="168" t="s">
        <v>224</v>
      </c>
      <c r="C55">
        <v>1</v>
      </c>
      <c r="D55">
        <v>0</v>
      </c>
      <c r="E55">
        <v>6</v>
      </c>
      <c r="F55">
        <v>6</v>
      </c>
      <c r="G55">
        <v>7</v>
      </c>
      <c r="H55">
        <v>7</v>
      </c>
      <c r="I55">
        <v>7</v>
      </c>
      <c r="J55">
        <v>7.43</v>
      </c>
      <c r="K55">
        <v>0</v>
      </c>
      <c r="L55">
        <v>0</v>
      </c>
      <c r="M55">
        <f t="shared" si="0"/>
        <v>41.43</v>
      </c>
    </row>
    <row r="56" spans="2:13" ht="12.75">
      <c r="B56" s="168" t="s">
        <v>225</v>
      </c>
      <c r="C56">
        <v>5.29</v>
      </c>
      <c r="D56">
        <v>4.33</v>
      </c>
      <c r="E56">
        <v>1</v>
      </c>
      <c r="F56">
        <v>3</v>
      </c>
      <c r="G56">
        <v>1.67</v>
      </c>
      <c r="H56">
        <v>0</v>
      </c>
      <c r="I56">
        <v>3</v>
      </c>
      <c r="J56">
        <v>3</v>
      </c>
      <c r="K56" s="165">
        <f>'ADAC NBRG 1'!C34</f>
        <v>2.67</v>
      </c>
      <c r="L56" s="165">
        <f>'ADAC NBRG 2'!C33</f>
        <v>4.33</v>
      </c>
      <c r="M56">
        <f t="shared" si="0"/>
        <v>28.29</v>
      </c>
    </row>
    <row r="57" spans="2:13" ht="12.75">
      <c r="B57" s="168" t="s">
        <v>226</v>
      </c>
      <c r="C57">
        <v>6.71</v>
      </c>
      <c r="D57">
        <v>6</v>
      </c>
      <c r="E57">
        <v>5</v>
      </c>
      <c r="F57">
        <v>1</v>
      </c>
      <c r="G57">
        <v>0</v>
      </c>
      <c r="H57">
        <v>0</v>
      </c>
      <c r="I57">
        <v>5</v>
      </c>
      <c r="J57">
        <v>7</v>
      </c>
      <c r="K57">
        <v>0</v>
      </c>
      <c r="L57">
        <v>0</v>
      </c>
      <c r="M57">
        <f t="shared" si="0"/>
        <v>30.71</v>
      </c>
    </row>
    <row r="58" spans="2:13" ht="12.75">
      <c r="B58" s="178" t="s">
        <v>227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2:14" ht="12.75">
      <c r="B59" s="168" t="s">
        <v>228</v>
      </c>
      <c r="C59">
        <v>4.33</v>
      </c>
      <c r="D59">
        <v>3</v>
      </c>
      <c r="E59">
        <v>8.78</v>
      </c>
      <c r="F59">
        <v>9.57</v>
      </c>
      <c r="G59">
        <v>6.64</v>
      </c>
      <c r="H59">
        <v>8</v>
      </c>
      <c r="I59">
        <v>8</v>
      </c>
      <c r="J59">
        <v>6</v>
      </c>
      <c r="K59" s="165">
        <f>'ADAC NBRG 1'!C39</f>
        <v>7.67</v>
      </c>
      <c r="L59" s="165">
        <f>'ADAC NBRG 2'!C38</f>
        <v>9.33</v>
      </c>
      <c r="M59">
        <f t="shared" si="0"/>
        <v>71.32000000000001</v>
      </c>
      <c r="N59">
        <v>5</v>
      </c>
    </row>
    <row r="60" spans="2:14" ht="12.75">
      <c r="B60" s="168" t="s">
        <v>229</v>
      </c>
      <c r="C60">
        <v>9.33</v>
      </c>
      <c r="D60">
        <v>9</v>
      </c>
      <c r="E60">
        <v>7.67</v>
      </c>
      <c r="F60">
        <v>6.71</v>
      </c>
      <c r="G60">
        <v>7.36</v>
      </c>
      <c r="H60">
        <v>7</v>
      </c>
      <c r="I60">
        <v>1</v>
      </c>
      <c r="J60">
        <v>1</v>
      </c>
      <c r="K60" s="165">
        <f>'ADAC NBRG 1'!C40</f>
        <v>6</v>
      </c>
      <c r="L60" s="165">
        <f>'ADAC NBRG 2'!C39</f>
        <v>7.67</v>
      </c>
      <c r="M60">
        <f t="shared" si="0"/>
        <v>62.74</v>
      </c>
      <c r="N60">
        <v>7</v>
      </c>
    </row>
    <row r="61" spans="2:13" ht="12.75">
      <c r="B61" s="179" t="s">
        <v>230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</row>
    <row r="62" spans="2:14" ht="12.75">
      <c r="B62" s="168" t="s">
        <v>231</v>
      </c>
      <c r="C62">
        <v>4.33</v>
      </c>
      <c r="D62">
        <v>4.33</v>
      </c>
      <c r="E62">
        <v>7.67</v>
      </c>
      <c r="F62">
        <v>4.33</v>
      </c>
      <c r="G62">
        <v>5</v>
      </c>
      <c r="H62">
        <v>7</v>
      </c>
      <c r="I62">
        <v>8.5</v>
      </c>
      <c r="J62">
        <v>8.5</v>
      </c>
      <c r="K62" s="165">
        <f>'ADAC NBRG 1'!C55</f>
        <v>4.33</v>
      </c>
      <c r="L62" s="165">
        <f>'ADAC NBRG 2'!C55</f>
        <v>4.33</v>
      </c>
      <c r="M62">
        <f t="shared" si="0"/>
        <v>58.31999999999999</v>
      </c>
      <c r="N62">
        <v>9</v>
      </c>
    </row>
    <row r="63" spans="2:15" ht="12.75">
      <c r="B63" s="168" t="s">
        <v>232</v>
      </c>
      <c r="C63">
        <v>7.67</v>
      </c>
      <c r="D63">
        <v>7.67</v>
      </c>
      <c r="E63">
        <v>9.33</v>
      </c>
      <c r="F63">
        <v>9.33</v>
      </c>
      <c r="G63">
        <v>9.67</v>
      </c>
      <c r="H63">
        <v>9.57</v>
      </c>
      <c r="I63">
        <v>6</v>
      </c>
      <c r="J63">
        <v>6</v>
      </c>
      <c r="K63" s="165">
        <f>'ADAC NBRG 1'!C54</f>
        <v>7.66</v>
      </c>
      <c r="L63" s="165">
        <f>'ADAC NBRG 2'!C54</f>
        <v>7.66</v>
      </c>
      <c r="M63">
        <f t="shared" si="0"/>
        <v>80.56</v>
      </c>
      <c r="N63">
        <v>2</v>
      </c>
      <c r="O63" s="80"/>
    </row>
    <row r="64" spans="2:13" ht="12.75">
      <c r="B64" s="168" t="s">
        <v>233</v>
      </c>
      <c r="C64">
        <v>0</v>
      </c>
      <c r="D64">
        <v>0</v>
      </c>
      <c r="E64">
        <v>6</v>
      </c>
      <c r="F64">
        <v>7.67</v>
      </c>
      <c r="G64">
        <v>7</v>
      </c>
      <c r="H64">
        <v>1</v>
      </c>
      <c r="I64">
        <v>1</v>
      </c>
      <c r="J64">
        <v>1</v>
      </c>
      <c r="K64">
        <v>0</v>
      </c>
      <c r="L64">
        <v>0</v>
      </c>
      <c r="M64">
        <f t="shared" si="0"/>
        <v>23.67</v>
      </c>
    </row>
    <row r="65" spans="2:13" ht="12.75">
      <c r="B65" s="178" t="s">
        <v>234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</row>
    <row r="66" spans="2:14" ht="12.75">
      <c r="B66" s="168" t="s">
        <v>235</v>
      </c>
      <c r="C66">
        <v>9</v>
      </c>
      <c r="D66">
        <v>8.5</v>
      </c>
      <c r="E66">
        <v>7.67</v>
      </c>
      <c r="F66">
        <v>8.5</v>
      </c>
      <c r="G66">
        <v>8.5</v>
      </c>
      <c r="H66">
        <v>3.5</v>
      </c>
      <c r="I66">
        <v>7.67</v>
      </c>
      <c r="J66">
        <v>7.67</v>
      </c>
      <c r="K66" s="165">
        <f>'ADAC NBRG 1'!C46</f>
        <v>9.33</v>
      </c>
      <c r="L66" s="165">
        <f>'ADAC NBRG 2'!C51</f>
        <v>1</v>
      </c>
      <c r="M66">
        <f t="shared" si="0"/>
        <v>71.34</v>
      </c>
      <c r="N66">
        <v>4</v>
      </c>
    </row>
    <row r="67" spans="2:13" ht="12.75">
      <c r="B67" s="168" t="s">
        <v>236</v>
      </c>
      <c r="C67">
        <v>1</v>
      </c>
      <c r="D67">
        <v>0</v>
      </c>
      <c r="E67">
        <v>4.33</v>
      </c>
      <c r="F67">
        <v>6</v>
      </c>
      <c r="G67">
        <v>6</v>
      </c>
      <c r="H67">
        <v>8.5</v>
      </c>
      <c r="I67">
        <v>4.33</v>
      </c>
      <c r="J67">
        <v>4.33</v>
      </c>
      <c r="K67" s="165">
        <f>'ADAC NBRG 1'!C48</f>
        <v>6</v>
      </c>
      <c r="L67" s="165">
        <f>'ADAC NBRG 2'!C46</f>
        <v>9.33</v>
      </c>
      <c r="M67">
        <f t="shared" si="0"/>
        <v>49.81999999999999</v>
      </c>
    </row>
    <row r="68" spans="2:13" ht="12.75">
      <c r="B68" s="168" t="s">
        <v>237</v>
      </c>
      <c r="C68">
        <v>3</v>
      </c>
      <c r="D68">
        <v>1</v>
      </c>
      <c r="E68">
        <v>0</v>
      </c>
      <c r="F68">
        <v>0</v>
      </c>
      <c r="G68">
        <v>3.5</v>
      </c>
      <c r="H68">
        <v>3.5</v>
      </c>
      <c r="I68">
        <v>1</v>
      </c>
      <c r="J68">
        <v>1</v>
      </c>
      <c r="K68" s="165">
        <f>'ADAC NBRG 1'!C50</f>
        <v>2.67</v>
      </c>
      <c r="L68" s="165">
        <f>'ADAC NBRG 2'!C48</f>
        <v>6</v>
      </c>
      <c r="M68">
        <f t="shared" si="0"/>
        <v>21.67</v>
      </c>
    </row>
    <row r="69" spans="2:13" ht="12.75">
      <c r="B69" s="168" t="s">
        <v>238</v>
      </c>
      <c r="C69">
        <v>5</v>
      </c>
      <c r="D69">
        <v>3.5</v>
      </c>
      <c r="E69">
        <v>1</v>
      </c>
      <c r="F69">
        <v>1</v>
      </c>
      <c r="G69">
        <v>1</v>
      </c>
      <c r="H69">
        <v>1</v>
      </c>
      <c r="I69">
        <v>0</v>
      </c>
      <c r="J69">
        <v>0</v>
      </c>
      <c r="K69" s="165">
        <f>'ADAC NBRG 1'!C51</f>
        <v>1</v>
      </c>
      <c r="L69" s="165">
        <f>'ADAC NBRG 2'!C49</f>
        <v>4.33</v>
      </c>
      <c r="M69">
        <f t="shared" si="0"/>
        <v>17.83</v>
      </c>
    </row>
  </sheetData>
  <sheetProtection/>
  <mergeCells count="9">
    <mergeCell ref="B58:M58"/>
    <mergeCell ref="B61:M61"/>
    <mergeCell ref="B65:M65"/>
    <mergeCell ref="B5:M5"/>
    <mergeCell ref="B16:M16"/>
    <mergeCell ref="B32:M32"/>
    <mergeCell ref="B37:M37"/>
    <mergeCell ref="B42:M42"/>
    <mergeCell ref="B52:M5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15" sqref="C15:D20"/>
    </sheetView>
  </sheetViews>
  <sheetFormatPr defaultColWidth="11.421875" defaultRowHeight="12.75"/>
  <cols>
    <col min="1" max="1" width="7.28125" style="0" customWidth="1"/>
    <col min="2" max="2" width="10.57421875" style="0" customWidth="1"/>
    <col min="3" max="3" width="7.421875" style="0" customWidth="1"/>
    <col min="5" max="5" width="3.421875" style="0" customWidth="1"/>
    <col min="6" max="6" width="3.7109375" style="0" customWidth="1"/>
    <col min="7" max="7" width="6.28125" style="0" customWidth="1"/>
  </cols>
  <sheetData>
    <row r="1" ht="12.75">
      <c r="A1" s="66" t="s">
        <v>146</v>
      </c>
    </row>
    <row r="3" spans="1:3" ht="12.75">
      <c r="A3" t="s">
        <v>98</v>
      </c>
      <c r="B3" t="s">
        <v>145</v>
      </c>
      <c r="C3" t="s">
        <v>74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>
        <v>1</v>
      </c>
      <c r="B5" s="1">
        <v>1</v>
      </c>
      <c r="C5" s="1">
        <v>1</v>
      </c>
      <c r="D5" s="1"/>
      <c r="E5" s="1">
        <v>3</v>
      </c>
      <c r="F5" s="1">
        <v>1</v>
      </c>
      <c r="G5" s="46">
        <v>7.66</v>
      </c>
      <c r="H5" s="1"/>
    </row>
    <row r="6" spans="1:8" ht="12.75">
      <c r="A6" s="1"/>
      <c r="B6" s="1"/>
      <c r="C6" s="1"/>
      <c r="D6" s="1"/>
      <c r="E6" s="1"/>
      <c r="F6" s="1">
        <v>2</v>
      </c>
      <c r="G6" s="46">
        <v>4.33</v>
      </c>
      <c r="H6" s="1"/>
    </row>
    <row r="7" spans="1:8" ht="12.75">
      <c r="A7" s="1">
        <v>2</v>
      </c>
      <c r="B7" s="1">
        <v>1</v>
      </c>
      <c r="C7" s="1">
        <v>6</v>
      </c>
      <c r="D7" s="1"/>
      <c r="E7" s="1"/>
      <c r="F7" s="1">
        <v>3</v>
      </c>
      <c r="G7" s="46">
        <v>1</v>
      </c>
      <c r="H7" s="1"/>
    </row>
    <row r="8" spans="1:8" ht="12.75">
      <c r="A8" s="1"/>
      <c r="B8" s="1">
        <v>2</v>
      </c>
      <c r="C8" s="1">
        <v>1</v>
      </c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>
        <v>4</v>
      </c>
      <c r="B10" s="1">
        <v>1</v>
      </c>
      <c r="C10" s="46">
        <v>8.5</v>
      </c>
      <c r="D10" s="1"/>
      <c r="E10" s="1">
        <v>5</v>
      </c>
      <c r="F10" s="1">
        <v>1</v>
      </c>
      <c r="G10" s="1">
        <v>9</v>
      </c>
      <c r="H10" s="1"/>
    </row>
    <row r="11" spans="1:8" ht="12.75">
      <c r="A11" s="1"/>
      <c r="B11" s="1">
        <v>2</v>
      </c>
      <c r="C11" s="46">
        <v>6</v>
      </c>
      <c r="D11" s="1"/>
      <c r="E11" s="1"/>
      <c r="F11" s="1">
        <v>2</v>
      </c>
      <c r="G11" s="1">
        <v>7</v>
      </c>
      <c r="H11" s="1"/>
    </row>
    <row r="12" spans="1:8" ht="12.75">
      <c r="A12" s="1"/>
      <c r="B12" s="1">
        <v>3</v>
      </c>
      <c r="C12" s="46">
        <v>3.5</v>
      </c>
      <c r="D12" s="1"/>
      <c r="E12" s="1"/>
      <c r="F12" s="1">
        <v>3</v>
      </c>
      <c r="G12" s="1">
        <v>5</v>
      </c>
      <c r="H12" s="1"/>
    </row>
    <row r="13" spans="1:8" ht="12.75">
      <c r="A13" s="1"/>
      <c r="B13" s="1">
        <v>4</v>
      </c>
      <c r="C13" s="46">
        <v>1</v>
      </c>
      <c r="D13" s="1"/>
      <c r="E13" s="1"/>
      <c r="F13" s="1">
        <v>4</v>
      </c>
      <c r="G13" s="1">
        <v>3</v>
      </c>
      <c r="H13" s="1"/>
    </row>
    <row r="14" spans="1:8" ht="12.75">
      <c r="A14" s="1"/>
      <c r="B14" s="1"/>
      <c r="C14" s="1"/>
      <c r="D14" s="1"/>
      <c r="E14" s="1"/>
      <c r="F14" s="1">
        <v>5</v>
      </c>
      <c r="G14" s="1">
        <v>1</v>
      </c>
      <c r="H14" s="1"/>
    </row>
    <row r="15" spans="1:8" ht="12.75">
      <c r="A15" s="1">
        <v>6</v>
      </c>
      <c r="B15" s="1">
        <v>1</v>
      </c>
      <c r="C15" s="46">
        <v>9.33</v>
      </c>
      <c r="D15" s="1"/>
      <c r="E15" s="1"/>
      <c r="F15" s="1"/>
      <c r="G15" s="1"/>
      <c r="H15" s="1"/>
    </row>
    <row r="16" spans="1:8" ht="12.75">
      <c r="A16" s="1"/>
      <c r="B16" s="1">
        <v>2</v>
      </c>
      <c r="C16" s="46">
        <v>7.67</v>
      </c>
      <c r="D16" s="1"/>
      <c r="E16" s="1">
        <v>8</v>
      </c>
      <c r="F16" s="1">
        <v>1</v>
      </c>
      <c r="G16" s="3">
        <v>9.75</v>
      </c>
      <c r="H16" s="1"/>
    </row>
    <row r="17" spans="1:8" ht="12.75">
      <c r="A17" s="1"/>
      <c r="B17" s="1">
        <v>3</v>
      </c>
      <c r="C17" s="46">
        <v>6</v>
      </c>
      <c r="D17" s="1"/>
      <c r="E17" s="1"/>
      <c r="F17" s="1">
        <v>2</v>
      </c>
      <c r="G17" s="3">
        <v>8.5</v>
      </c>
      <c r="H17" s="1"/>
    </row>
    <row r="18" spans="1:8" ht="12.75">
      <c r="A18" s="1"/>
      <c r="B18" s="1">
        <v>4</v>
      </c>
      <c r="C18" s="46">
        <v>4.33</v>
      </c>
      <c r="D18" s="1"/>
      <c r="E18" s="1"/>
      <c r="F18" s="1">
        <v>3</v>
      </c>
      <c r="G18" s="3">
        <v>7.25</v>
      </c>
      <c r="H18" s="1"/>
    </row>
    <row r="19" spans="1:8" ht="12.75">
      <c r="A19" s="1"/>
      <c r="B19" s="1">
        <v>5</v>
      </c>
      <c r="C19" s="46">
        <v>2.67</v>
      </c>
      <c r="D19" s="1"/>
      <c r="E19" s="1"/>
      <c r="F19" s="1">
        <v>4</v>
      </c>
      <c r="G19" s="3">
        <v>6</v>
      </c>
      <c r="H19" s="1"/>
    </row>
    <row r="20" spans="1:8" ht="12.75">
      <c r="A20" s="1"/>
      <c r="B20" s="1">
        <v>6</v>
      </c>
      <c r="C20" s="46">
        <v>1</v>
      </c>
      <c r="D20" s="1"/>
      <c r="E20" s="1"/>
      <c r="F20" s="1">
        <v>5</v>
      </c>
      <c r="G20" s="3">
        <v>4.75</v>
      </c>
      <c r="H20" s="1"/>
    </row>
    <row r="21" spans="1:8" ht="12.75">
      <c r="A21" s="1"/>
      <c r="B21" s="1"/>
      <c r="C21" s="1"/>
      <c r="D21" s="1"/>
      <c r="E21" s="1"/>
      <c r="F21" s="1">
        <v>6</v>
      </c>
      <c r="G21" s="3">
        <v>3.5</v>
      </c>
      <c r="H21" s="1"/>
    </row>
    <row r="22" spans="1:8" ht="12.75">
      <c r="A22" s="1">
        <v>7</v>
      </c>
      <c r="B22" s="1">
        <v>1</v>
      </c>
      <c r="C22" s="1">
        <v>9.57</v>
      </c>
      <c r="D22" s="1"/>
      <c r="E22" s="1"/>
      <c r="F22" s="1">
        <v>7</v>
      </c>
      <c r="G22" s="3">
        <v>2.25</v>
      </c>
      <c r="H22" s="1"/>
    </row>
    <row r="23" spans="1:8" ht="12.75">
      <c r="A23" s="1"/>
      <c r="B23" s="1">
        <v>2</v>
      </c>
      <c r="C23" s="1">
        <v>8.14</v>
      </c>
      <c r="D23" s="1"/>
      <c r="E23" s="1"/>
      <c r="F23" s="1">
        <v>8</v>
      </c>
      <c r="G23" s="61">
        <v>1</v>
      </c>
      <c r="H23" s="1"/>
    </row>
    <row r="24" spans="1:8" ht="12.75">
      <c r="A24" s="1"/>
      <c r="B24" s="1">
        <v>3</v>
      </c>
      <c r="C24" s="1">
        <v>6.71</v>
      </c>
      <c r="D24" s="1"/>
      <c r="E24" s="1"/>
      <c r="F24" s="1"/>
      <c r="G24" s="1"/>
      <c r="H24" s="1"/>
    </row>
    <row r="25" spans="1:8" ht="12.75">
      <c r="A25" s="1"/>
      <c r="B25" s="1">
        <v>4</v>
      </c>
      <c r="C25" s="1">
        <v>5.29</v>
      </c>
      <c r="D25" s="1"/>
      <c r="E25" s="1">
        <v>10</v>
      </c>
      <c r="F25" s="1">
        <v>1</v>
      </c>
      <c r="G25" s="1">
        <v>10</v>
      </c>
      <c r="H25" s="1"/>
    </row>
    <row r="26" spans="1:8" ht="12.75">
      <c r="A26" s="1"/>
      <c r="B26" s="1">
        <v>5</v>
      </c>
      <c r="C26" s="1">
        <v>3.86</v>
      </c>
      <c r="D26" s="1"/>
      <c r="E26" s="1"/>
      <c r="F26" s="1">
        <v>2</v>
      </c>
      <c r="G26" s="1">
        <v>9</v>
      </c>
      <c r="H26" s="1"/>
    </row>
    <row r="27" spans="1:8" ht="12.75">
      <c r="A27" s="1"/>
      <c r="B27" s="1">
        <v>6</v>
      </c>
      <c r="C27" s="1">
        <v>2.43</v>
      </c>
      <c r="D27" s="1"/>
      <c r="E27" s="1"/>
      <c r="F27" s="1">
        <v>3</v>
      </c>
      <c r="G27" s="1">
        <v>8</v>
      </c>
      <c r="H27" s="1"/>
    </row>
    <row r="28" spans="1:8" ht="12.75">
      <c r="A28" s="1"/>
      <c r="B28" s="1">
        <v>7</v>
      </c>
      <c r="C28" s="1">
        <v>1</v>
      </c>
      <c r="D28" s="1"/>
      <c r="E28" s="1"/>
      <c r="F28" s="1">
        <v>4</v>
      </c>
      <c r="G28" s="1">
        <v>7</v>
      </c>
      <c r="H28" s="1"/>
    </row>
    <row r="29" spans="1:8" ht="12.75">
      <c r="A29" s="1"/>
      <c r="B29" s="1"/>
      <c r="C29" s="1"/>
      <c r="D29" s="1"/>
      <c r="E29" s="1"/>
      <c r="F29" s="1">
        <v>5</v>
      </c>
      <c r="G29" s="1">
        <v>6</v>
      </c>
      <c r="H29" s="1"/>
    </row>
    <row r="30" spans="1:8" ht="12.75">
      <c r="A30" s="1">
        <v>9</v>
      </c>
      <c r="B30" s="1">
        <v>1</v>
      </c>
      <c r="C30" s="46">
        <v>9.89</v>
      </c>
      <c r="D30" s="1"/>
      <c r="E30" s="1"/>
      <c r="F30" s="1">
        <v>6</v>
      </c>
      <c r="G30" s="1">
        <v>5</v>
      </c>
      <c r="H30" s="1"/>
    </row>
    <row r="31" spans="1:8" ht="12.75">
      <c r="A31" s="1"/>
      <c r="B31" s="1">
        <v>2</v>
      </c>
      <c r="C31" s="46">
        <v>8.78</v>
      </c>
      <c r="D31" s="1"/>
      <c r="E31" s="1"/>
      <c r="F31" s="1">
        <v>7</v>
      </c>
      <c r="G31" s="1">
        <v>4</v>
      </c>
      <c r="H31" s="1"/>
    </row>
    <row r="32" spans="1:8" ht="12.75">
      <c r="A32" s="1"/>
      <c r="B32" s="1">
        <v>3</v>
      </c>
      <c r="C32" s="46">
        <v>7.67</v>
      </c>
      <c r="D32" s="1"/>
      <c r="E32" s="1"/>
      <c r="F32" s="1">
        <v>8</v>
      </c>
      <c r="G32" s="1">
        <v>3</v>
      </c>
      <c r="H32" s="1"/>
    </row>
    <row r="33" spans="1:8" ht="12.75">
      <c r="A33" s="1"/>
      <c r="B33" s="1">
        <v>4</v>
      </c>
      <c r="C33" s="46">
        <v>6.56</v>
      </c>
      <c r="D33" s="1"/>
      <c r="E33" s="1"/>
      <c r="F33" s="1">
        <v>9</v>
      </c>
      <c r="G33" s="1">
        <v>2</v>
      </c>
      <c r="H33" s="1"/>
    </row>
    <row r="34" spans="1:8" ht="12.75">
      <c r="A34" s="1"/>
      <c r="B34" s="1">
        <v>5</v>
      </c>
      <c r="C34" s="46">
        <v>5.44</v>
      </c>
      <c r="D34" s="1"/>
      <c r="E34" s="1"/>
      <c r="F34" s="1">
        <v>10</v>
      </c>
      <c r="G34" s="1">
        <v>1</v>
      </c>
      <c r="H34" s="1"/>
    </row>
    <row r="35" spans="1:8" ht="12.75">
      <c r="A35" s="1"/>
      <c r="B35" s="1">
        <v>6</v>
      </c>
      <c r="C35" s="1">
        <v>4.33</v>
      </c>
      <c r="D35" s="1"/>
      <c r="E35" s="1"/>
      <c r="F35" s="1"/>
      <c r="G35" s="1"/>
      <c r="H35" s="1"/>
    </row>
    <row r="36" spans="1:8" ht="12.75">
      <c r="A36" s="1"/>
      <c r="B36" s="1">
        <v>7</v>
      </c>
      <c r="C36" s="1">
        <v>3.22</v>
      </c>
      <c r="D36" s="1"/>
      <c r="E36" s="61">
        <v>14</v>
      </c>
      <c r="F36" s="61">
        <v>1</v>
      </c>
      <c r="G36" s="62">
        <f>(((E36-F36)/14)*10)+1</f>
        <v>10.285714285714286</v>
      </c>
      <c r="H36" s="1"/>
    </row>
    <row r="37" spans="1:8" ht="12.75">
      <c r="A37" s="1"/>
      <c r="B37" s="1">
        <v>8</v>
      </c>
      <c r="C37" s="1">
        <v>2.11</v>
      </c>
      <c r="D37" s="1"/>
      <c r="E37" s="61">
        <v>14</v>
      </c>
      <c r="F37" s="61">
        <v>2</v>
      </c>
      <c r="G37" s="62">
        <f aca="true" t="shared" si="0" ref="G37:G49">(((E37-F37)/14)*10)+1</f>
        <v>9.571428571428571</v>
      </c>
      <c r="H37" s="1"/>
    </row>
    <row r="38" spans="1:8" ht="12.75">
      <c r="A38" s="1"/>
      <c r="B38" s="1">
        <v>9</v>
      </c>
      <c r="C38" s="1">
        <v>1</v>
      </c>
      <c r="D38" s="1"/>
      <c r="E38" s="61">
        <v>14</v>
      </c>
      <c r="F38" s="61">
        <v>3</v>
      </c>
      <c r="G38" s="62">
        <f t="shared" si="0"/>
        <v>8.857142857142858</v>
      </c>
      <c r="H38" s="1"/>
    </row>
    <row r="39" spans="1:8" ht="12.75">
      <c r="A39" s="1"/>
      <c r="B39" s="1"/>
      <c r="C39" s="1"/>
      <c r="D39" s="1"/>
      <c r="E39" s="61">
        <v>14</v>
      </c>
      <c r="F39" s="61">
        <v>4</v>
      </c>
      <c r="G39" s="62">
        <f t="shared" si="0"/>
        <v>8.142857142857142</v>
      </c>
      <c r="H39" s="1"/>
    </row>
    <row r="40" spans="1:8" ht="12.75">
      <c r="A40" s="1">
        <v>13</v>
      </c>
      <c r="B40" s="1">
        <v>1</v>
      </c>
      <c r="C40" s="46">
        <f>(((A40-B40)/13)*10)+1</f>
        <v>10.230769230769232</v>
      </c>
      <c r="D40" s="1"/>
      <c r="E40" s="61">
        <v>14</v>
      </c>
      <c r="F40" s="61">
        <v>5</v>
      </c>
      <c r="G40" s="62">
        <f t="shared" si="0"/>
        <v>7.428571428571429</v>
      </c>
      <c r="H40" s="1"/>
    </row>
    <row r="41" spans="1:8" ht="12.75">
      <c r="A41" s="1">
        <v>13</v>
      </c>
      <c r="B41" s="1">
        <v>2</v>
      </c>
      <c r="C41" s="46">
        <f aca="true" t="shared" si="1" ref="C41:C52">(((A41-B41)/13)*10)+1</f>
        <v>9.461538461538462</v>
      </c>
      <c r="D41" s="1"/>
      <c r="E41" s="61">
        <v>14</v>
      </c>
      <c r="F41" s="61">
        <v>6</v>
      </c>
      <c r="G41" s="62">
        <f t="shared" si="0"/>
        <v>6.7142857142857135</v>
      </c>
      <c r="H41" s="1"/>
    </row>
    <row r="42" spans="1:8" ht="12.75">
      <c r="A42" s="1">
        <v>13</v>
      </c>
      <c r="B42" s="1">
        <v>3</v>
      </c>
      <c r="C42" s="46">
        <f t="shared" si="1"/>
        <v>8.692307692307693</v>
      </c>
      <c r="D42" s="1"/>
      <c r="E42" s="61">
        <v>14</v>
      </c>
      <c r="F42" s="61">
        <v>7</v>
      </c>
      <c r="G42" s="62">
        <f t="shared" si="0"/>
        <v>6</v>
      </c>
      <c r="H42" s="1"/>
    </row>
    <row r="43" spans="1:8" ht="12.75">
      <c r="A43" s="1">
        <v>13</v>
      </c>
      <c r="B43" s="1">
        <v>4</v>
      </c>
      <c r="C43" s="46">
        <f t="shared" si="1"/>
        <v>7.923076923076923</v>
      </c>
      <c r="D43" s="1"/>
      <c r="E43" s="61">
        <v>14</v>
      </c>
      <c r="F43" s="61">
        <v>8</v>
      </c>
      <c r="G43" s="62">
        <f t="shared" si="0"/>
        <v>5.285714285714286</v>
      </c>
      <c r="H43" s="1"/>
    </row>
    <row r="44" spans="1:8" ht="12.75">
      <c r="A44" s="1">
        <v>13</v>
      </c>
      <c r="B44" s="1">
        <v>5</v>
      </c>
      <c r="C44" s="46">
        <f t="shared" si="1"/>
        <v>7.153846153846154</v>
      </c>
      <c r="D44" s="1"/>
      <c r="E44" s="61">
        <v>14</v>
      </c>
      <c r="F44" s="61">
        <v>9</v>
      </c>
      <c r="G44" s="62">
        <f t="shared" si="0"/>
        <v>4.571428571428571</v>
      </c>
      <c r="H44" s="1"/>
    </row>
    <row r="45" spans="1:8" ht="12.75">
      <c r="A45" s="1">
        <v>13</v>
      </c>
      <c r="B45" s="1">
        <v>6</v>
      </c>
      <c r="C45" s="46">
        <f t="shared" si="1"/>
        <v>6.384615384615384</v>
      </c>
      <c r="D45" s="1"/>
      <c r="E45" s="61">
        <v>14</v>
      </c>
      <c r="F45" s="61">
        <v>10</v>
      </c>
      <c r="G45" s="62">
        <f t="shared" si="0"/>
        <v>3.8571428571428568</v>
      </c>
      <c r="H45" s="1"/>
    </row>
    <row r="46" spans="1:8" ht="12.75">
      <c r="A46" s="1">
        <v>13</v>
      </c>
      <c r="B46" s="1">
        <v>7</v>
      </c>
      <c r="C46" s="46">
        <f t="shared" si="1"/>
        <v>5.615384615384616</v>
      </c>
      <c r="D46" s="1"/>
      <c r="E46" s="61">
        <v>14</v>
      </c>
      <c r="F46" s="61">
        <v>11</v>
      </c>
      <c r="G46" s="62">
        <f t="shared" si="0"/>
        <v>3.142857142857143</v>
      </c>
      <c r="H46" s="1"/>
    </row>
    <row r="47" spans="1:8" ht="12.75">
      <c r="A47" s="1">
        <v>13</v>
      </c>
      <c r="B47" s="1">
        <v>8</v>
      </c>
      <c r="C47" s="46">
        <f t="shared" si="1"/>
        <v>4.846153846153847</v>
      </c>
      <c r="D47" s="1"/>
      <c r="E47" s="61">
        <v>14</v>
      </c>
      <c r="F47" s="61">
        <v>12</v>
      </c>
      <c r="G47" s="62">
        <f t="shared" si="0"/>
        <v>2.4285714285714284</v>
      </c>
      <c r="H47" s="1"/>
    </row>
    <row r="48" spans="1:8" ht="12.75">
      <c r="A48" s="1">
        <v>13</v>
      </c>
      <c r="B48" s="1">
        <v>9</v>
      </c>
      <c r="C48" s="46">
        <f t="shared" si="1"/>
        <v>4.076923076923077</v>
      </c>
      <c r="D48" s="1"/>
      <c r="E48" s="61">
        <v>14</v>
      </c>
      <c r="F48" s="61">
        <v>13</v>
      </c>
      <c r="G48" s="62">
        <f t="shared" si="0"/>
        <v>1.7142857142857142</v>
      </c>
      <c r="H48" s="1"/>
    </row>
    <row r="49" spans="1:8" ht="12.75">
      <c r="A49" s="1">
        <v>13</v>
      </c>
      <c r="B49" s="1">
        <v>10</v>
      </c>
      <c r="C49" s="46">
        <f t="shared" si="1"/>
        <v>3.307692307692308</v>
      </c>
      <c r="D49" s="1"/>
      <c r="E49" s="61">
        <v>14</v>
      </c>
      <c r="F49" s="61">
        <v>14</v>
      </c>
      <c r="G49" s="62">
        <f t="shared" si="0"/>
        <v>1</v>
      </c>
      <c r="H49" s="1"/>
    </row>
    <row r="50" spans="1:8" ht="12.75">
      <c r="A50" s="1">
        <v>13</v>
      </c>
      <c r="B50" s="1">
        <v>11</v>
      </c>
      <c r="C50" s="46">
        <f t="shared" si="1"/>
        <v>2.5384615384615383</v>
      </c>
      <c r="D50" s="1"/>
      <c r="E50" s="61"/>
      <c r="F50" s="61"/>
      <c r="G50" s="61"/>
      <c r="H50" s="1"/>
    </row>
    <row r="51" spans="1:8" ht="12.75">
      <c r="A51" s="1">
        <v>13</v>
      </c>
      <c r="B51" s="1">
        <v>12</v>
      </c>
      <c r="C51" s="46">
        <f t="shared" si="1"/>
        <v>1.7692307692307692</v>
      </c>
      <c r="D51" s="1"/>
      <c r="E51" s="1"/>
      <c r="F51" s="1"/>
      <c r="G51" s="1"/>
      <c r="H51" s="1"/>
    </row>
    <row r="52" spans="1:8" ht="12.75">
      <c r="A52" s="1">
        <v>13</v>
      </c>
      <c r="B52" s="1">
        <v>13</v>
      </c>
      <c r="C52" s="46">
        <f t="shared" si="1"/>
        <v>1</v>
      </c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43">
      <selection activeCell="G43" sqref="G43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ht="13.5" thickBot="1"/>
    <row r="3" spans="2:8" ht="12.75">
      <c r="B3" s="13" t="s">
        <v>0</v>
      </c>
      <c r="C3" s="14" t="s">
        <v>1</v>
      </c>
      <c r="D3" t="s">
        <v>67</v>
      </c>
      <c r="E3" s="33">
        <v>1983</v>
      </c>
      <c r="F3" s="33">
        <v>1984</v>
      </c>
      <c r="G3" s="33">
        <f>F3-E3</f>
        <v>1</v>
      </c>
      <c r="H3">
        <f>G3*0.1</f>
        <v>0.1</v>
      </c>
    </row>
    <row r="4" spans="2:8" ht="12.75">
      <c r="B4" s="43" t="s">
        <v>0</v>
      </c>
      <c r="C4" s="44" t="s">
        <v>1</v>
      </c>
      <c r="D4" t="s">
        <v>132</v>
      </c>
      <c r="E4" s="33">
        <v>1966</v>
      </c>
      <c r="F4" s="33">
        <v>1970</v>
      </c>
      <c r="G4" s="33">
        <v>4</v>
      </c>
      <c r="H4" s="45">
        <v>0.4</v>
      </c>
    </row>
    <row r="5" spans="2:8" ht="12.75">
      <c r="B5" s="43" t="s">
        <v>0</v>
      </c>
      <c r="C5" s="44" t="s">
        <v>1</v>
      </c>
      <c r="D5" t="s">
        <v>133</v>
      </c>
      <c r="E5" s="33">
        <v>1985</v>
      </c>
      <c r="F5" s="33">
        <v>1990</v>
      </c>
      <c r="G5" s="33">
        <v>3</v>
      </c>
      <c r="H5" s="45">
        <v>0.5</v>
      </c>
    </row>
    <row r="6" spans="2:8" ht="12.75">
      <c r="B6" s="43" t="s">
        <v>106</v>
      </c>
      <c r="C6" s="44" t="s">
        <v>17</v>
      </c>
      <c r="D6" t="s">
        <v>121</v>
      </c>
      <c r="E6" s="33">
        <v>1986</v>
      </c>
      <c r="F6" s="33">
        <v>1990</v>
      </c>
      <c r="G6" s="33">
        <v>1</v>
      </c>
      <c r="H6" s="45">
        <v>0.4</v>
      </c>
    </row>
    <row r="7" spans="2:8" ht="12.75">
      <c r="B7" s="63" t="s">
        <v>14</v>
      </c>
      <c r="C7" s="64" t="s">
        <v>15</v>
      </c>
      <c r="D7" t="s">
        <v>121</v>
      </c>
      <c r="E7" s="33">
        <v>1986</v>
      </c>
      <c r="F7" s="33">
        <v>1990</v>
      </c>
      <c r="G7" s="33">
        <v>1</v>
      </c>
      <c r="H7" s="45">
        <v>0.4</v>
      </c>
    </row>
    <row r="8" spans="2:8" ht="12.75">
      <c r="B8" s="63" t="s">
        <v>157</v>
      </c>
      <c r="C8" s="64" t="s">
        <v>158</v>
      </c>
      <c r="D8" s="80" t="s">
        <v>159</v>
      </c>
      <c r="E8" s="33">
        <v>1990</v>
      </c>
      <c r="F8" s="33">
        <v>1990</v>
      </c>
      <c r="G8" s="33">
        <v>0</v>
      </c>
      <c r="H8" s="45">
        <v>0</v>
      </c>
    </row>
    <row r="9" spans="2:8" ht="12.75">
      <c r="B9" s="43" t="s">
        <v>115</v>
      </c>
      <c r="C9" s="44" t="s">
        <v>116</v>
      </c>
      <c r="D9" t="s">
        <v>122</v>
      </c>
      <c r="E9" s="33">
        <v>1987</v>
      </c>
      <c r="F9" s="33">
        <v>1990</v>
      </c>
      <c r="G9" s="33">
        <v>1</v>
      </c>
      <c r="H9" s="45">
        <v>0.3</v>
      </c>
    </row>
    <row r="10" spans="2:8" ht="12.75">
      <c r="B10" s="43" t="s">
        <v>129</v>
      </c>
      <c r="C10" s="44" t="s">
        <v>116</v>
      </c>
      <c r="D10" t="s">
        <v>136</v>
      </c>
      <c r="E10" s="33">
        <v>1987</v>
      </c>
      <c r="F10" s="33">
        <v>1990</v>
      </c>
      <c r="G10" s="33">
        <v>3</v>
      </c>
      <c r="H10" s="45">
        <v>0.3</v>
      </c>
    </row>
    <row r="11" spans="2:8" ht="12.75">
      <c r="B11" s="43" t="s">
        <v>4</v>
      </c>
      <c r="C11" s="44" t="s">
        <v>43</v>
      </c>
      <c r="D11" t="s">
        <v>121</v>
      </c>
      <c r="E11" s="33">
        <v>1986</v>
      </c>
      <c r="F11" s="33">
        <v>1990</v>
      </c>
      <c r="G11" s="33">
        <v>2</v>
      </c>
      <c r="H11" s="45">
        <v>0.3</v>
      </c>
    </row>
    <row r="12" spans="2:8" ht="13.5" thickBot="1">
      <c r="B12" s="15" t="s">
        <v>37</v>
      </c>
      <c r="C12" s="16" t="s">
        <v>13</v>
      </c>
      <c r="D12" t="s">
        <v>133</v>
      </c>
      <c r="E12" s="33">
        <v>1986</v>
      </c>
      <c r="F12" s="33">
        <v>1990</v>
      </c>
      <c r="G12" s="33">
        <f aca="true" t="shared" si="0" ref="G12:G76">F12-E12</f>
        <v>4</v>
      </c>
      <c r="H12">
        <f aca="true" t="shared" si="1" ref="H12:H76">G12*0.1</f>
        <v>0.4</v>
      </c>
    </row>
    <row r="13" spans="2:8" ht="12.75">
      <c r="B13" s="4" t="s">
        <v>148</v>
      </c>
      <c r="C13" s="4" t="s">
        <v>12</v>
      </c>
      <c r="D13" t="s">
        <v>150</v>
      </c>
      <c r="E13" s="33">
        <v>1989</v>
      </c>
      <c r="F13" s="33">
        <v>1990</v>
      </c>
      <c r="G13" s="33">
        <v>1</v>
      </c>
      <c r="H13" s="45">
        <v>0.1</v>
      </c>
    </row>
    <row r="14" spans="2:8" ht="12.75">
      <c r="B14" s="4" t="s">
        <v>18</v>
      </c>
      <c r="C14" s="4" t="s">
        <v>12</v>
      </c>
      <c r="D14" t="s">
        <v>151</v>
      </c>
      <c r="E14" s="33">
        <v>1988</v>
      </c>
      <c r="F14" s="33">
        <v>1990</v>
      </c>
      <c r="G14" s="33">
        <v>2</v>
      </c>
      <c r="H14" s="45">
        <v>0.2</v>
      </c>
    </row>
    <row r="15" spans="2:8" ht="12.75">
      <c r="B15" s="30" t="s">
        <v>154</v>
      </c>
      <c r="C15" s="30" t="s">
        <v>155</v>
      </c>
      <c r="D15" s="80" t="s">
        <v>156</v>
      </c>
      <c r="E15" s="33">
        <v>1989</v>
      </c>
      <c r="F15" s="33">
        <v>1990</v>
      </c>
      <c r="G15" s="33">
        <v>1</v>
      </c>
      <c r="H15" s="45">
        <v>0.1</v>
      </c>
    </row>
    <row r="16" spans="2:8" ht="13.5" thickBot="1">
      <c r="B16" s="30" t="s">
        <v>6</v>
      </c>
      <c r="C16" s="30" t="s">
        <v>160</v>
      </c>
      <c r="D16" s="81" t="s">
        <v>161</v>
      </c>
      <c r="E16" s="33">
        <v>1989</v>
      </c>
      <c r="F16" s="33">
        <v>1990</v>
      </c>
      <c r="G16" s="33">
        <v>1</v>
      </c>
      <c r="H16" s="45">
        <v>0.1</v>
      </c>
    </row>
    <row r="17" spans="2:8" ht="12.75">
      <c r="B17" s="13" t="s">
        <v>2</v>
      </c>
      <c r="C17" s="14" t="s">
        <v>3</v>
      </c>
      <c r="D17" t="s">
        <v>75</v>
      </c>
      <c r="E17" s="33">
        <v>1978</v>
      </c>
      <c r="F17" s="33">
        <v>1984</v>
      </c>
      <c r="G17" s="33">
        <f t="shared" si="0"/>
        <v>6</v>
      </c>
      <c r="H17">
        <f t="shared" si="1"/>
        <v>0.6000000000000001</v>
      </c>
    </row>
    <row r="18" spans="2:8" ht="12.75">
      <c r="B18" s="17" t="s">
        <v>8</v>
      </c>
      <c r="C18" s="18" t="s">
        <v>9</v>
      </c>
      <c r="D18" t="s">
        <v>76</v>
      </c>
      <c r="E18" s="33">
        <v>1983</v>
      </c>
      <c r="F18" s="33">
        <v>1984</v>
      </c>
      <c r="G18" s="33">
        <f t="shared" si="0"/>
        <v>1</v>
      </c>
      <c r="H18">
        <v>0.4</v>
      </c>
    </row>
    <row r="19" spans="2:8" ht="12.75">
      <c r="B19" s="17" t="s">
        <v>58</v>
      </c>
      <c r="C19" s="18" t="s">
        <v>40</v>
      </c>
      <c r="D19" s="80" t="s">
        <v>162</v>
      </c>
      <c r="E19" s="33">
        <v>1981</v>
      </c>
      <c r="F19" s="33">
        <v>1984</v>
      </c>
      <c r="G19" s="33">
        <v>3</v>
      </c>
      <c r="H19" s="45">
        <v>0.3</v>
      </c>
    </row>
    <row r="20" spans="2:8" ht="12.75">
      <c r="B20" s="19" t="s">
        <v>10</v>
      </c>
      <c r="C20" s="20" t="s">
        <v>11</v>
      </c>
      <c r="D20" t="s">
        <v>77</v>
      </c>
      <c r="E20" s="33">
        <v>1979</v>
      </c>
      <c r="F20" s="33">
        <v>1984</v>
      </c>
      <c r="G20" s="33">
        <f t="shared" si="0"/>
        <v>5</v>
      </c>
      <c r="H20">
        <f t="shared" si="1"/>
        <v>0.5</v>
      </c>
    </row>
    <row r="21" spans="2:8" ht="12.75">
      <c r="B21" s="19" t="s">
        <v>14</v>
      </c>
      <c r="C21" s="20" t="s">
        <v>15</v>
      </c>
      <c r="D21" t="s">
        <v>76</v>
      </c>
      <c r="E21" s="33">
        <v>1984</v>
      </c>
      <c r="F21" s="33">
        <v>1984</v>
      </c>
      <c r="G21" s="33">
        <f t="shared" si="0"/>
        <v>0</v>
      </c>
      <c r="H21">
        <v>0.4</v>
      </c>
    </row>
    <row r="22" spans="2:8" ht="12.75">
      <c r="B22" s="21" t="s">
        <v>16</v>
      </c>
      <c r="C22" s="22" t="s">
        <v>17</v>
      </c>
      <c r="D22" t="s">
        <v>78</v>
      </c>
      <c r="E22" s="33">
        <v>1976</v>
      </c>
      <c r="F22" s="33">
        <v>1984</v>
      </c>
      <c r="G22" s="33">
        <f t="shared" si="0"/>
        <v>8</v>
      </c>
      <c r="H22">
        <f t="shared" si="1"/>
        <v>0.8</v>
      </c>
    </row>
    <row r="23" spans="2:8" ht="12.75">
      <c r="B23" s="21" t="s">
        <v>18</v>
      </c>
      <c r="C23" s="22" t="s">
        <v>12</v>
      </c>
      <c r="D23" t="s">
        <v>76</v>
      </c>
      <c r="E23" s="33">
        <v>1983</v>
      </c>
      <c r="F23" s="33">
        <v>1984</v>
      </c>
      <c r="G23" s="33">
        <f t="shared" si="0"/>
        <v>1</v>
      </c>
      <c r="H23">
        <v>0.4</v>
      </c>
    </row>
    <row r="24" spans="2:8" ht="12.75">
      <c r="B24" s="21" t="s">
        <v>19</v>
      </c>
      <c r="C24" s="22" t="s">
        <v>20</v>
      </c>
      <c r="D24" t="s">
        <v>76</v>
      </c>
      <c r="E24" s="33">
        <v>1984</v>
      </c>
      <c r="F24" s="33">
        <v>1984</v>
      </c>
      <c r="G24" s="33">
        <f t="shared" si="0"/>
        <v>0</v>
      </c>
      <c r="H24">
        <v>0.4</v>
      </c>
    </row>
    <row r="25" spans="2:8" ht="12.75">
      <c r="B25" s="21" t="s">
        <v>21</v>
      </c>
      <c r="C25" s="22" t="s">
        <v>22</v>
      </c>
      <c r="D25" t="s">
        <v>79</v>
      </c>
      <c r="E25" s="33">
        <v>1983</v>
      </c>
      <c r="F25" s="33">
        <v>1984</v>
      </c>
      <c r="G25" s="33">
        <f t="shared" si="0"/>
        <v>1</v>
      </c>
      <c r="H25">
        <v>0.4</v>
      </c>
    </row>
    <row r="26" spans="2:8" ht="12.75">
      <c r="B26" s="19" t="s">
        <v>21</v>
      </c>
      <c r="C26" s="20" t="s">
        <v>23</v>
      </c>
      <c r="D26" t="s">
        <v>79</v>
      </c>
      <c r="E26" s="33">
        <v>1983</v>
      </c>
      <c r="F26" s="33">
        <v>1984</v>
      </c>
      <c r="G26" s="33">
        <f t="shared" si="0"/>
        <v>1</v>
      </c>
      <c r="H26">
        <v>0.4</v>
      </c>
    </row>
    <row r="27" spans="2:8" ht="12.75">
      <c r="B27" s="21" t="s">
        <v>24</v>
      </c>
      <c r="C27" s="22" t="s">
        <v>25</v>
      </c>
      <c r="D27" t="s">
        <v>67</v>
      </c>
      <c r="E27" s="33">
        <v>1984</v>
      </c>
      <c r="F27" s="33">
        <v>1984</v>
      </c>
      <c r="G27" s="33">
        <f t="shared" si="0"/>
        <v>0</v>
      </c>
      <c r="H27">
        <v>0.4</v>
      </c>
    </row>
    <row r="28" spans="2:8" ht="12.75">
      <c r="B28" s="21" t="s">
        <v>26</v>
      </c>
      <c r="C28" s="22" t="s">
        <v>27</v>
      </c>
      <c r="D28" t="s">
        <v>153</v>
      </c>
      <c r="E28" s="33">
        <v>1984</v>
      </c>
      <c r="F28" s="33">
        <v>1984</v>
      </c>
      <c r="G28" s="33">
        <v>4</v>
      </c>
      <c r="H28">
        <f t="shared" si="1"/>
        <v>0.4</v>
      </c>
    </row>
    <row r="29" spans="2:8" ht="12.75">
      <c r="B29" s="21" t="s">
        <v>58</v>
      </c>
      <c r="C29" s="22" t="s">
        <v>40</v>
      </c>
      <c r="D29" t="s">
        <v>80</v>
      </c>
      <c r="E29" s="33">
        <v>1981</v>
      </c>
      <c r="F29" s="33">
        <v>1984</v>
      </c>
      <c r="G29" s="33">
        <f t="shared" si="0"/>
        <v>3</v>
      </c>
      <c r="H29">
        <v>0.4</v>
      </c>
    </row>
    <row r="30" spans="2:8" ht="12.75">
      <c r="B30" s="21" t="s">
        <v>137</v>
      </c>
      <c r="C30" s="22" t="s">
        <v>135</v>
      </c>
      <c r="D30" t="s">
        <v>138</v>
      </c>
      <c r="E30" s="33">
        <v>1974</v>
      </c>
      <c r="F30" s="33">
        <v>1984</v>
      </c>
      <c r="G30" s="33">
        <f t="shared" si="0"/>
        <v>10</v>
      </c>
      <c r="H30">
        <v>1</v>
      </c>
    </row>
    <row r="31" spans="2:8" ht="12.75">
      <c r="B31" s="21" t="s">
        <v>29</v>
      </c>
      <c r="C31" s="22" t="s">
        <v>30</v>
      </c>
      <c r="D31" t="s">
        <v>81</v>
      </c>
      <c r="E31" s="33">
        <v>1975</v>
      </c>
      <c r="F31" s="33">
        <v>1984</v>
      </c>
      <c r="G31" s="33">
        <f t="shared" si="0"/>
        <v>9</v>
      </c>
      <c r="H31">
        <v>0.4</v>
      </c>
    </row>
    <row r="32" spans="2:8" ht="12.75">
      <c r="B32" s="21" t="s">
        <v>139</v>
      </c>
      <c r="C32" s="22" t="s">
        <v>140</v>
      </c>
      <c r="D32" t="s">
        <v>141</v>
      </c>
      <c r="E32" s="33">
        <v>1984</v>
      </c>
      <c r="F32" s="33">
        <v>1984</v>
      </c>
      <c r="G32" s="33">
        <v>0</v>
      </c>
      <c r="H32" s="45">
        <v>0.4</v>
      </c>
    </row>
    <row r="33" spans="2:8" ht="12.75">
      <c r="B33" s="21" t="s">
        <v>31</v>
      </c>
      <c r="C33" s="22" t="s">
        <v>32</v>
      </c>
      <c r="D33" t="s">
        <v>76</v>
      </c>
      <c r="E33" s="33">
        <v>1984</v>
      </c>
      <c r="F33" s="33">
        <v>1984</v>
      </c>
      <c r="G33" s="33">
        <f t="shared" si="0"/>
        <v>0</v>
      </c>
      <c r="H33">
        <v>0.4</v>
      </c>
    </row>
    <row r="34" spans="2:8" ht="12.75">
      <c r="B34" s="17" t="s">
        <v>35</v>
      </c>
      <c r="C34" s="18" t="s">
        <v>36</v>
      </c>
      <c r="D34" t="s">
        <v>82</v>
      </c>
      <c r="E34" s="33">
        <v>1974</v>
      </c>
      <c r="F34" s="33">
        <v>1984</v>
      </c>
      <c r="G34" s="33">
        <f t="shared" si="0"/>
        <v>10</v>
      </c>
      <c r="H34">
        <f t="shared" si="1"/>
        <v>1</v>
      </c>
    </row>
    <row r="35" spans="2:8" ht="12.75">
      <c r="B35" s="41" t="s">
        <v>37</v>
      </c>
      <c r="C35" s="42" t="s">
        <v>13</v>
      </c>
      <c r="D35" t="s">
        <v>76</v>
      </c>
      <c r="E35" s="33">
        <v>1982</v>
      </c>
      <c r="F35" s="33">
        <v>1984</v>
      </c>
      <c r="G35" s="33">
        <f t="shared" si="0"/>
        <v>2</v>
      </c>
      <c r="H35">
        <v>0.4</v>
      </c>
    </row>
    <row r="36" spans="2:8" ht="12.75">
      <c r="B36" s="41" t="s">
        <v>0</v>
      </c>
      <c r="C36" s="42" t="s">
        <v>1</v>
      </c>
      <c r="D36" t="s">
        <v>78</v>
      </c>
      <c r="E36" s="33">
        <v>1975</v>
      </c>
      <c r="F36" s="33">
        <v>1984</v>
      </c>
      <c r="G36" s="33">
        <f t="shared" si="0"/>
        <v>9</v>
      </c>
      <c r="H36">
        <f t="shared" si="1"/>
        <v>0.9</v>
      </c>
    </row>
    <row r="37" spans="2:8" ht="12.75">
      <c r="B37" s="41" t="s">
        <v>0</v>
      </c>
      <c r="C37" s="42" t="s">
        <v>1</v>
      </c>
      <c r="D37" t="s">
        <v>77</v>
      </c>
      <c r="E37" s="33">
        <v>1979</v>
      </c>
      <c r="F37" s="33">
        <v>1984</v>
      </c>
      <c r="G37" s="33">
        <f t="shared" si="0"/>
        <v>5</v>
      </c>
      <c r="H37">
        <v>0.5</v>
      </c>
    </row>
    <row r="38" spans="2:8" ht="12.75">
      <c r="B38" s="41" t="s">
        <v>33</v>
      </c>
      <c r="C38" s="42" t="s">
        <v>34</v>
      </c>
      <c r="D38" t="s">
        <v>78</v>
      </c>
      <c r="E38" s="33">
        <v>1976</v>
      </c>
      <c r="F38" s="33">
        <v>1984</v>
      </c>
      <c r="G38" s="33">
        <f t="shared" si="0"/>
        <v>8</v>
      </c>
      <c r="H38">
        <v>0.8</v>
      </c>
    </row>
    <row r="39" spans="2:8" ht="12.75">
      <c r="B39" s="41" t="s">
        <v>112</v>
      </c>
      <c r="C39" s="42" t="s">
        <v>113</v>
      </c>
      <c r="D39" t="s">
        <v>76</v>
      </c>
      <c r="E39" s="33">
        <v>1984</v>
      </c>
      <c r="F39" s="33">
        <v>1984</v>
      </c>
      <c r="G39" s="33">
        <f t="shared" si="0"/>
        <v>0</v>
      </c>
      <c r="H39">
        <v>0.4</v>
      </c>
    </row>
    <row r="40" spans="2:8" ht="12.75">
      <c r="B40" s="41" t="s">
        <v>5</v>
      </c>
      <c r="C40" s="42" t="s">
        <v>111</v>
      </c>
      <c r="D40" t="s">
        <v>134</v>
      </c>
      <c r="E40" s="33">
        <v>1974</v>
      </c>
      <c r="F40" s="33">
        <v>1984</v>
      </c>
      <c r="G40" s="33">
        <f t="shared" si="0"/>
        <v>10</v>
      </c>
      <c r="H40">
        <v>1</v>
      </c>
    </row>
    <row r="41" spans="2:8" ht="12.75">
      <c r="B41" s="41" t="s">
        <v>5</v>
      </c>
      <c r="C41" s="42" t="s">
        <v>135</v>
      </c>
      <c r="D41" t="s">
        <v>83</v>
      </c>
      <c r="E41" s="33">
        <v>1978</v>
      </c>
      <c r="F41" s="33">
        <v>1984</v>
      </c>
      <c r="G41" s="33">
        <f t="shared" si="0"/>
        <v>6</v>
      </c>
      <c r="H41">
        <v>0.6</v>
      </c>
    </row>
    <row r="42" spans="2:8" ht="12.75">
      <c r="B42" s="41" t="s">
        <v>142</v>
      </c>
      <c r="C42" s="42" t="s">
        <v>143</v>
      </c>
      <c r="D42" t="s">
        <v>83</v>
      </c>
      <c r="E42" s="33">
        <v>1978</v>
      </c>
      <c r="F42" s="33">
        <v>1984</v>
      </c>
      <c r="G42" s="33">
        <f t="shared" si="0"/>
        <v>6</v>
      </c>
      <c r="H42">
        <v>0.6</v>
      </c>
    </row>
    <row r="43" spans="2:8" ht="13.5" thickBot="1">
      <c r="B43" s="23" t="s">
        <v>175</v>
      </c>
      <c r="C43" s="24" t="s">
        <v>176</v>
      </c>
      <c r="D43" t="s">
        <v>78</v>
      </c>
      <c r="E43" s="33">
        <v>1976</v>
      </c>
      <c r="F43" s="33">
        <v>1984</v>
      </c>
      <c r="G43" s="33">
        <f t="shared" si="0"/>
        <v>8</v>
      </c>
      <c r="H43">
        <f t="shared" si="1"/>
        <v>0.8</v>
      </c>
    </row>
    <row r="44" spans="2:7" ht="13.5" thickBot="1">
      <c r="B44" s="25"/>
      <c r="C44" s="25"/>
      <c r="E44" s="33"/>
      <c r="F44" s="33"/>
      <c r="G44" s="33"/>
    </row>
    <row r="45" spans="2:8" ht="12.75">
      <c r="B45" s="26" t="s">
        <v>38</v>
      </c>
      <c r="C45" s="27" t="s">
        <v>3</v>
      </c>
      <c r="D45" t="s">
        <v>84</v>
      </c>
      <c r="E45" s="33">
        <v>1986</v>
      </c>
      <c r="F45" s="33">
        <v>1988</v>
      </c>
      <c r="G45" s="33">
        <f t="shared" si="0"/>
        <v>2</v>
      </c>
      <c r="H45">
        <f t="shared" si="1"/>
        <v>0.2</v>
      </c>
    </row>
    <row r="46" spans="2:8" ht="12.75">
      <c r="B46" s="21" t="s">
        <v>38</v>
      </c>
      <c r="C46" s="22" t="s">
        <v>39</v>
      </c>
      <c r="D46" t="s">
        <v>85</v>
      </c>
      <c r="E46" s="33">
        <v>1979</v>
      </c>
      <c r="F46" s="33">
        <v>1988</v>
      </c>
      <c r="G46" s="33">
        <f t="shared" si="0"/>
        <v>9</v>
      </c>
      <c r="H46">
        <f t="shared" si="1"/>
        <v>0.9</v>
      </c>
    </row>
    <row r="47" spans="2:8" ht="12.75">
      <c r="B47" s="19" t="s">
        <v>41</v>
      </c>
      <c r="C47" s="20" t="s">
        <v>42</v>
      </c>
      <c r="D47" t="s">
        <v>86</v>
      </c>
      <c r="E47" s="33">
        <v>1976</v>
      </c>
      <c r="F47" s="33">
        <v>1988</v>
      </c>
      <c r="G47" s="33">
        <f t="shared" si="0"/>
        <v>12</v>
      </c>
      <c r="H47">
        <f t="shared" si="1"/>
        <v>1.2000000000000002</v>
      </c>
    </row>
    <row r="48" spans="2:8" ht="12.75">
      <c r="B48" s="17" t="s">
        <v>33</v>
      </c>
      <c r="C48" s="18" t="s">
        <v>34</v>
      </c>
      <c r="D48" t="s">
        <v>87</v>
      </c>
      <c r="E48" s="33">
        <v>1982</v>
      </c>
      <c r="F48" s="33">
        <v>1988</v>
      </c>
      <c r="G48" s="33">
        <f t="shared" si="0"/>
        <v>6</v>
      </c>
      <c r="H48">
        <f t="shared" si="1"/>
        <v>0.6000000000000001</v>
      </c>
    </row>
    <row r="49" spans="2:8" ht="12.75">
      <c r="B49" s="21" t="s">
        <v>4</v>
      </c>
      <c r="C49" s="22" t="s">
        <v>43</v>
      </c>
      <c r="D49" t="s">
        <v>88</v>
      </c>
      <c r="E49" s="33">
        <v>1985</v>
      </c>
      <c r="F49" s="33">
        <v>1988</v>
      </c>
      <c r="G49" s="33">
        <f t="shared" si="0"/>
        <v>3</v>
      </c>
      <c r="H49">
        <f t="shared" si="1"/>
        <v>0.30000000000000004</v>
      </c>
    </row>
    <row r="50" spans="2:8" ht="12.75">
      <c r="B50" s="19" t="s">
        <v>44</v>
      </c>
      <c r="C50" s="20" t="s">
        <v>45</v>
      </c>
      <c r="D50" t="s">
        <v>89</v>
      </c>
      <c r="E50" s="33">
        <v>1988</v>
      </c>
      <c r="F50" s="33">
        <v>1988</v>
      </c>
      <c r="G50" s="33">
        <f t="shared" si="0"/>
        <v>0</v>
      </c>
      <c r="H50">
        <f t="shared" si="1"/>
        <v>0</v>
      </c>
    </row>
    <row r="51" spans="2:8" ht="12.75">
      <c r="B51" s="39" t="s">
        <v>18</v>
      </c>
      <c r="C51" s="40" t="s">
        <v>12</v>
      </c>
      <c r="D51" t="s">
        <v>84</v>
      </c>
      <c r="E51" s="33">
        <v>1986</v>
      </c>
      <c r="F51" s="33">
        <v>1988</v>
      </c>
      <c r="G51" s="33">
        <f t="shared" si="0"/>
        <v>2</v>
      </c>
      <c r="H51">
        <f t="shared" si="1"/>
        <v>0.2</v>
      </c>
    </row>
    <row r="52" spans="2:8" ht="12.75">
      <c r="B52" s="39" t="s">
        <v>28</v>
      </c>
      <c r="C52" s="40" t="s">
        <v>40</v>
      </c>
      <c r="D52" t="s">
        <v>124</v>
      </c>
      <c r="E52" s="33">
        <v>1984</v>
      </c>
      <c r="F52" s="33">
        <v>1988</v>
      </c>
      <c r="G52" s="33">
        <f t="shared" si="0"/>
        <v>4</v>
      </c>
      <c r="H52">
        <f t="shared" si="1"/>
        <v>0.4</v>
      </c>
    </row>
    <row r="53" spans="2:8" ht="12.75">
      <c r="B53" s="39" t="s">
        <v>108</v>
      </c>
      <c r="C53" s="40" t="s">
        <v>107</v>
      </c>
      <c r="D53" t="s">
        <v>123</v>
      </c>
      <c r="E53" s="33">
        <v>1987</v>
      </c>
      <c r="F53" s="33">
        <v>1988</v>
      </c>
      <c r="G53" s="33">
        <v>1</v>
      </c>
      <c r="H53">
        <f t="shared" si="1"/>
        <v>0.1</v>
      </c>
    </row>
    <row r="54" spans="2:8" ht="12.75">
      <c r="B54" s="39" t="s">
        <v>114</v>
      </c>
      <c r="C54" s="40" t="s">
        <v>109</v>
      </c>
      <c r="D54" t="s">
        <v>123</v>
      </c>
      <c r="E54" s="33">
        <v>1987</v>
      </c>
      <c r="F54" s="33">
        <v>1988</v>
      </c>
      <c r="G54" s="33">
        <v>1</v>
      </c>
      <c r="H54">
        <f t="shared" si="1"/>
        <v>0.1</v>
      </c>
    </row>
    <row r="55" spans="2:8" ht="13.5" thickBot="1">
      <c r="B55" s="28" t="s">
        <v>46</v>
      </c>
      <c r="C55" s="29" t="s">
        <v>30</v>
      </c>
      <c r="D55" t="s">
        <v>90</v>
      </c>
      <c r="E55" s="33">
        <v>1983</v>
      </c>
      <c r="F55" s="33">
        <v>1988</v>
      </c>
      <c r="G55" s="33">
        <f t="shared" si="0"/>
        <v>5</v>
      </c>
      <c r="H55">
        <f t="shared" si="1"/>
        <v>0.5</v>
      </c>
    </row>
    <row r="56" spans="2:7" ht="13.5" thickBot="1">
      <c r="B56" s="30"/>
      <c r="C56" s="30"/>
      <c r="E56" s="33"/>
      <c r="F56" s="33"/>
      <c r="G56" s="33"/>
    </row>
    <row r="57" spans="2:8" ht="12.75">
      <c r="B57" s="13" t="s">
        <v>117</v>
      </c>
      <c r="C57" s="14" t="s">
        <v>118</v>
      </c>
      <c r="D57" t="s">
        <v>125</v>
      </c>
      <c r="E57" s="33">
        <v>1971</v>
      </c>
      <c r="F57" s="33">
        <v>1973</v>
      </c>
      <c r="G57" s="33">
        <f t="shared" si="0"/>
        <v>2</v>
      </c>
      <c r="H57">
        <f t="shared" si="1"/>
        <v>0.2</v>
      </c>
    </row>
    <row r="58" spans="2:8" ht="13.5" thickBot="1">
      <c r="B58" s="15" t="s">
        <v>47</v>
      </c>
      <c r="C58" s="16" t="s">
        <v>48</v>
      </c>
      <c r="D58" t="s">
        <v>91</v>
      </c>
      <c r="E58" s="33">
        <v>1973</v>
      </c>
      <c r="F58" s="33">
        <v>1973</v>
      </c>
      <c r="G58" s="33">
        <f t="shared" si="0"/>
        <v>0</v>
      </c>
      <c r="H58">
        <f t="shared" si="1"/>
        <v>0</v>
      </c>
    </row>
    <row r="59" spans="2:7" ht="13.5" thickBot="1">
      <c r="B59" s="4"/>
      <c r="C59" s="4"/>
      <c r="E59" s="33"/>
      <c r="F59" s="33"/>
      <c r="G59" s="33"/>
    </row>
    <row r="60" spans="2:8" ht="12.75">
      <c r="B60" s="31" t="s">
        <v>49</v>
      </c>
      <c r="C60" s="32" t="s">
        <v>20</v>
      </c>
      <c r="D60" s="80" t="s">
        <v>169</v>
      </c>
      <c r="E60" s="33">
        <v>1982</v>
      </c>
      <c r="F60" s="33">
        <v>1984</v>
      </c>
      <c r="G60" s="33">
        <f t="shared" si="0"/>
        <v>2</v>
      </c>
      <c r="H60">
        <f t="shared" si="1"/>
        <v>0.2</v>
      </c>
    </row>
    <row r="61" spans="2:8" ht="13.5" thickBot="1">
      <c r="B61" s="28" t="s">
        <v>165</v>
      </c>
      <c r="C61" s="29" t="s">
        <v>166</v>
      </c>
      <c r="D61" s="80" t="s">
        <v>170</v>
      </c>
      <c r="E61" s="33">
        <v>1983</v>
      </c>
      <c r="F61" s="33">
        <v>1984</v>
      </c>
      <c r="G61" s="33">
        <f t="shared" si="0"/>
        <v>1</v>
      </c>
      <c r="H61">
        <f t="shared" si="1"/>
        <v>0.1</v>
      </c>
    </row>
    <row r="62" spans="2:8" ht="12.75">
      <c r="B62" s="30" t="s">
        <v>167</v>
      </c>
      <c r="C62" s="30" t="s">
        <v>168</v>
      </c>
      <c r="D62" s="81" t="s">
        <v>171</v>
      </c>
      <c r="E62" s="33">
        <v>1977</v>
      </c>
      <c r="F62" s="33">
        <v>1984</v>
      </c>
      <c r="G62" s="33">
        <f t="shared" si="0"/>
        <v>7</v>
      </c>
      <c r="H62">
        <f t="shared" si="1"/>
        <v>0.7000000000000001</v>
      </c>
    </row>
    <row r="63" spans="2:7" ht="13.5" thickBot="1">
      <c r="B63" s="30"/>
      <c r="C63" s="30"/>
      <c r="E63" s="33"/>
      <c r="F63" s="33"/>
      <c r="G63" s="33"/>
    </row>
    <row r="64" spans="2:8" ht="12.75">
      <c r="B64" s="31" t="s">
        <v>50</v>
      </c>
      <c r="C64" s="32" t="s">
        <v>51</v>
      </c>
      <c r="D64" t="s">
        <v>92</v>
      </c>
      <c r="E64" s="33">
        <v>1981</v>
      </c>
      <c r="F64" s="33">
        <v>1990</v>
      </c>
      <c r="G64" s="33">
        <f t="shared" si="0"/>
        <v>9</v>
      </c>
      <c r="H64">
        <f t="shared" si="1"/>
        <v>0.9</v>
      </c>
    </row>
    <row r="65" spans="2:8" ht="12.75">
      <c r="B65" s="19" t="s">
        <v>52</v>
      </c>
      <c r="C65" s="20" t="s">
        <v>53</v>
      </c>
      <c r="D65" t="s">
        <v>152</v>
      </c>
      <c r="E65" s="33">
        <v>1986</v>
      </c>
      <c r="F65" s="33">
        <v>1990</v>
      </c>
      <c r="G65" s="33">
        <f t="shared" si="0"/>
        <v>4</v>
      </c>
      <c r="H65">
        <f t="shared" si="1"/>
        <v>0.4</v>
      </c>
    </row>
    <row r="66" spans="2:8" ht="12.75">
      <c r="B66" s="21" t="s">
        <v>6</v>
      </c>
      <c r="C66" s="22" t="s">
        <v>7</v>
      </c>
      <c r="D66" t="s">
        <v>93</v>
      </c>
      <c r="E66" s="33">
        <v>1985</v>
      </c>
      <c r="F66" s="33">
        <v>1990</v>
      </c>
      <c r="G66" s="33">
        <f t="shared" si="0"/>
        <v>5</v>
      </c>
      <c r="H66">
        <f t="shared" si="1"/>
        <v>0.5</v>
      </c>
    </row>
    <row r="67" spans="2:8" ht="12.75">
      <c r="B67" s="21" t="s">
        <v>54</v>
      </c>
      <c r="C67" s="22" t="s">
        <v>55</v>
      </c>
      <c r="D67" t="s">
        <v>94</v>
      </c>
      <c r="E67" s="33">
        <v>1986</v>
      </c>
      <c r="F67" s="33">
        <v>1990</v>
      </c>
      <c r="G67" s="33">
        <f t="shared" si="0"/>
        <v>4</v>
      </c>
      <c r="H67">
        <f t="shared" si="1"/>
        <v>0.4</v>
      </c>
    </row>
    <row r="68" spans="2:8" ht="12.75">
      <c r="B68" s="17" t="s">
        <v>56</v>
      </c>
      <c r="C68" s="18" t="s">
        <v>57</v>
      </c>
      <c r="D68" t="s">
        <v>95</v>
      </c>
      <c r="E68" s="33">
        <v>1984</v>
      </c>
      <c r="F68" s="33">
        <v>1990</v>
      </c>
      <c r="G68" s="33">
        <f t="shared" si="0"/>
        <v>6</v>
      </c>
      <c r="H68">
        <f t="shared" si="1"/>
        <v>0.6000000000000001</v>
      </c>
    </row>
    <row r="69" spans="2:8" ht="12.75">
      <c r="B69" s="19" t="s">
        <v>37</v>
      </c>
      <c r="C69" s="20" t="s">
        <v>13</v>
      </c>
      <c r="D69" s="80" t="s">
        <v>163</v>
      </c>
      <c r="E69" s="33">
        <v>1990</v>
      </c>
      <c r="F69" s="33">
        <v>1990</v>
      </c>
      <c r="G69" s="33">
        <f t="shared" si="0"/>
        <v>0</v>
      </c>
      <c r="H69">
        <f t="shared" si="1"/>
        <v>0</v>
      </c>
    </row>
    <row r="70" spans="2:8" ht="12.75">
      <c r="B70" s="19" t="s">
        <v>147</v>
      </c>
      <c r="C70" s="20" t="s">
        <v>149</v>
      </c>
      <c r="D70" t="s">
        <v>127</v>
      </c>
      <c r="E70" s="33">
        <v>1984</v>
      </c>
      <c r="F70" s="33">
        <v>1990</v>
      </c>
      <c r="G70" s="33">
        <f t="shared" si="0"/>
        <v>6</v>
      </c>
      <c r="H70">
        <f t="shared" si="1"/>
        <v>0.6000000000000001</v>
      </c>
    </row>
    <row r="71" spans="2:8" ht="12.75">
      <c r="B71" s="19" t="s">
        <v>126</v>
      </c>
      <c r="C71" s="20" t="s">
        <v>20</v>
      </c>
      <c r="D71" t="s">
        <v>127</v>
      </c>
      <c r="E71" s="33">
        <v>1985</v>
      </c>
      <c r="F71" s="33">
        <v>1990</v>
      </c>
      <c r="G71" s="33">
        <f t="shared" si="0"/>
        <v>5</v>
      </c>
      <c r="H71">
        <f t="shared" si="1"/>
        <v>0.5</v>
      </c>
    </row>
    <row r="72" spans="2:8" ht="12.75">
      <c r="B72" s="19" t="s">
        <v>130</v>
      </c>
      <c r="C72" s="20" t="s">
        <v>53</v>
      </c>
      <c r="D72" t="s">
        <v>93</v>
      </c>
      <c r="E72" s="33">
        <v>1986</v>
      </c>
      <c r="F72" s="33">
        <v>1990</v>
      </c>
      <c r="G72" s="33">
        <f>F72-E72</f>
        <v>4</v>
      </c>
      <c r="H72">
        <f>G72*0.1</f>
        <v>0.4</v>
      </c>
    </row>
    <row r="73" spans="2:8" ht="12.75">
      <c r="B73" s="19" t="s">
        <v>119</v>
      </c>
      <c r="C73" s="20" t="s">
        <v>120</v>
      </c>
      <c r="D73" t="s">
        <v>144</v>
      </c>
      <c r="E73" s="33">
        <v>1988</v>
      </c>
      <c r="F73" s="33">
        <v>1990</v>
      </c>
      <c r="G73" s="33">
        <f>F73-E73</f>
        <v>2</v>
      </c>
      <c r="H73">
        <f>G73*0.1</f>
        <v>0.2</v>
      </c>
    </row>
    <row r="74" spans="2:8" ht="13.5" thickBot="1">
      <c r="B74" s="28" t="s">
        <v>4</v>
      </c>
      <c r="C74" s="29" t="s">
        <v>110</v>
      </c>
      <c r="D74" t="s">
        <v>128</v>
      </c>
      <c r="E74" s="33">
        <v>1985</v>
      </c>
      <c r="F74" s="33">
        <v>1990</v>
      </c>
      <c r="G74" s="33">
        <f t="shared" si="0"/>
        <v>5</v>
      </c>
      <c r="H74">
        <f t="shared" si="1"/>
        <v>0.5</v>
      </c>
    </row>
    <row r="75" spans="2:8" ht="12.75">
      <c r="B75" s="63" t="s">
        <v>4</v>
      </c>
      <c r="C75" s="64" t="s">
        <v>43</v>
      </c>
      <c r="D75" t="s">
        <v>93</v>
      </c>
      <c r="E75" s="33">
        <v>1986</v>
      </c>
      <c r="F75" s="33">
        <v>1990</v>
      </c>
      <c r="G75" s="33">
        <f t="shared" si="0"/>
        <v>4</v>
      </c>
      <c r="H75">
        <f t="shared" si="1"/>
        <v>0.4</v>
      </c>
    </row>
    <row r="76" spans="2:8" ht="12.75">
      <c r="B76" s="63" t="s">
        <v>173</v>
      </c>
      <c r="C76" s="64" t="s">
        <v>22</v>
      </c>
      <c r="D76" s="80" t="s">
        <v>93</v>
      </c>
      <c r="E76" s="33">
        <v>1986</v>
      </c>
      <c r="F76" s="33">
        <v>1990</v>
      </c>
      <c r="G76" s="33">
        <f t="shared" si="0"/>
        <v>4</v>
      </c>
      <c r="H76">
        <f t="shared" si="1"/>
        <v>0.4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43" sqref="B43"/>
    </sheetView>
  </sheetViews>
  <sheetFormatPr defaultColWidth="11.421875" defaultRowHeight="12.75"/>
  <cols>
    <col min="5" max="5" width="17.7109375" style="0" customWidth="1"/>
    <col min="6" max="6" width="7.57421875" style="0" customWidth="1"/>
  </cols>
  <sheetData>
    <row r="2" spans="4:7" ht="13.5" thickBot="1">
      <c r="D2" t="s">
        <v>96</v>
      </c>
      <c r="E2" s="80" t="s">
        <v>205</v>
      </c>
      <c r="F2" t="s">
        <v>73</v>
      </c>
      <c r="G2" t="s">
        <v>74</v>
      </c>
    </row>
    <row r="3" spans="2:7" ht="12.75">
      <c r="B3" s="13" t="s">
        <v>0</v>
      </c>
      <c r="C3" s="14" t="s">
        <v>1</v>
      </c>
      <c r="D3" s="34">
        <v>16875</v>
      </c>
      <c r="E3" s="33">
        <v>76</v>
      </c>
      <c r="F3" s="33">
        <f>E3-E41</f>
        <v>16</v>
      </c>
      <c r="G3" s="33">
        <f>F3*0.1</f>
        <v>1.6</v>
      </c>
    </row>
    <row r="4" spans="2:7" ht="12.75">
      <c r="B4" s="21" t="s">
        <v>115</v>
      </c>
      <c r="C4" s="22" t="s">
        <v>116</v>
      </c>
      <c r="D4" s="34">
        <v>17447</v>
      </c>
      <c r="E4" s="33">
        <v>74</v>
      </c>
      <c r="F4" s="33">
        <f>E4-E41</f>
        <v>14</v>
      </c>
      <c r="G4" s="33">
        <f>F4*0.1</f>
        <v>1.4000000000000001</v>
      </c>
    </row>
    <row r="5" spans="2:7" ht="12.75">
      <c r="B5" s="21" t="s">
        <v>18</v>
      </c>
      <c r="C5" s="22" t="s">
        <v>12</v>
      </c>
      <c r="D5" s="35">
        <v>23044</v>
      </c>
      <c r="E5" s="36">
        <v>59</v>
      </c>
      <c r="F5" s="36">
        <f>E5-E41</f>
        <v>-1</v>
      </c>
      <c r="G5" s="36">
        <f>F5*0.1</f>
        <v>-0.1</v>
      </c>
    </row>
    <row r="6" spans="2:7" ht="13.5" thickBot="1">
      <c r="B6" s="28" t="s">
        <v>14</v>
      </c>
      <c r="C6" s="29" t="s">
        <v>15</v>
      </c>
      <c r="D6" s="34">
        <v>25055</v>
      </c>
      <c r="E6" s="33">
        <v>53</v>
      </c>
      <c r="F6" s="33">
        <f>E6-E41</f>
        <v>-7</v>
      </c>
      <c r="G6" s="36"/>
    </row>
    <row r="7" spans="2:7" ht="13.5" thickBot="1">
      <c r="B7" s="28" t="s">
        <v>157</v>
      </c>
      <c r="C7" s="16"/>
      <c r="D7" s="35">
        <v>21778</v>
      </c>
      <c r="E7" s="36">
        <v>62</v>
      </c>
      <c r="F7" s="33">
        <f>E7-E41</f>
        <v>2</v>
      </c>
      <c r="G7" s="36">
        <v>0.5</v>
      </c>
    </row>
    <row r="8" spans="2:7" ht="12.75">
      <c r="B8" s="30" t="s">
        <v>154</v>
      </c>
      <c r="C8" s="4"/>
      <c r="D8" s="35">
        <v>26219</v>
      </c>
      <c r="E8" s="36">
        <v>51</v>
      </c>
      <c r="F8" s="36">
        <f>E8-E41</f>
        <v>-9</v>
      </c>
      <c r="G8" s="36"/>
    </row>
    <row r="9" spans="2:7" ht="12.75">
      <c r="B9" s="21" t="s">
        <v>6</v>
      </c>
      <c r="C9" s="22" t="s">
        <v>7</v>
      </c>
      <c r="D9" s="34">
        <v>19270</v>
      </c>
      <c r="E9" s="33">
        <v>69</v>
      </c>
      <c r="F9" s="33">
        <f>E9-E41</f>
        <v>9</v>
      </c>
      <c r="G9" s="36">
        <f>F9*0.1</f>
        <v>0.9</v>
      </c>
    </row>
    <row r="10" ht="13.5" thickBot="1"/>
    <row r="11" spans="1:9" ht="12.75">
      <c r="A11" s="54"/>
      <c r="B11" s="72" t="s">
        <v>8</v>
      </c>
      <c r="C11" s="73" t="s">
        <v>9</v>
      </c>
      <c r="D11" s="34">
        <v>27516</v>
      </c>
      <c r="E11" s="33">
        <v>46</v>
      </c>
      <c r="F11" s="33">
        <f>E11-E41</f>
        <v>-14</v>
      </c>
      <c r="G11" s="36"/>
      <c r="I11" s="54"/>
    </row>
    <row r="12" spans="1:9" ht="12.75">
      <c r="A12" s="54"/>
      <c r="B12" s="21" t="s">
        <v>24</v>
      </c>
      <c r="C12" s="22" t="s">
        <v>25</v>
      </c>
      <c r="D12" s="35">
        <v>23285</v>
      </c>
      <c r="E12" s="36">
        <v>58</v>
      </c>
      <c r="F12" s="33">
        <f>E12-E41</f>
        <v>-2</v>
      </c>
      <c r="G12" s="36">
        <f>F12*0.1</f>
        <v>-0.2</v>
      </c>
      <c r="H12" s="54"/>
      <c r="I12" s="54"/>
    </row>
    <row r="13" spans="1:9" ht="12.75">
      <c r="A13" s="54"/>
      <c r="B13" s="19" t="s">
        <v>28</v>
      </c>
      <c r="C13" s="20" t="s">
        <v>174</v>
      </c>
      <c r="D13" s="35">
        <v>21775</v>
      </c>
      <c r="E13" s="36">
        <v>62</v>
      </c>
      <c r="F13" s="33">
        <f>E13-E41</f>
        <v>2</v>
      </c>
      <c r="G13" s="36">
        <v>0.5</v>
      </c>
      <c r="H13" s="54"/>
      <c r="I13" s="54"/>
    </row>
    <row r="14" spans="1:9" ht="12.75">
      <c r="A14" s="54"/>
      <c r="B14" s="21" t="s">
        <v>29</v>
      </c>
      <c r="C14" s="22" t="s">
        <v>30</v>
      </c>
      <c r="D14" s="35">
        <v>22647</v>
      </c>
      <c r="E14" s="36">
        <v>60</v>
      </c>
      <c r="F14" s="33">
        <f>E14-E41</f>
        <v>0</v>
      </c>
      <c r="G14" s="36">
        <f>F14*0.1</f>
        <v>0</v>
      </c>
      <c r="H14" s="54"/>
      <c r="I14" s="54"/>
    </row>
    <row r="15" spans="1:9" ht="12.75">
      <c r="A15" s="54"/>
      <c r="B15" s="17" t="s">
        <v>35</v>
      </c>
      <c r="C15" s="18" t="s">
        <v>36</v>
      </c>
      <c r="D15" s="35">
        <v>32801</v>
      </c>
      <c r="E15" s="36">
        <v>32</v>
      </c>
      <c r="F15" s="33">
        <f>E15-E41</f>
        <v>-28</v>
      </c>
      <c r="G15" s="36"/>
      <c r="H15" s="54"/>
      <c r="I15" s="54"/>
    </row>
    <row r="16" spans="1:9" ht="12.75">
      <c r="A16" s="54"/>
      <c r="B16" s="17" t="s">
        <v>175</v>
      </c>
      <c r="C16" s="18" t="s">
        <v>176</v>
      </c>
      <c r="D16" s="35">
        <v>21221</v>
      </c>
      <c r="E16" s="36">
        <v>64</v>
      </c>
      <c r="F16" s="33">
        <f>E16-E41</f>
        <v>4</v>
      </c>
      <c r="G16" s="36">
        <v>0.7</v>
      </c>
      <c r="H16" s="54"/>
      <c r="I16" s="54"/>
    </row>
    <row r="17" spans="1:9" ht="12.75">
      <c r="A17" s="54"/>
      <c r="B17" s="17" t="s">
        <v>112</v>
      </c>
      <c r="C17" s="18" t="s">
        <v>113</v>
      </c>
      <c r="D17" s="35">
        <v>20607</v>
      </c>
      <c r="E17" s="36">
        <v>66</v>
      </c>
      <c r="F17" s="33">
        <f>E17-E41</f>
        <v>6</v>
      </c>
      <c r="G17" s="36">
        <f>F17*0.1</f>
        <v>0.6000000000000001</v>
      </c>
      <c r="H17" s="54"/>
      <c r="I17" s="54"/>
    </row>
    <row r="18" spans="1:9" ht="13.5" thickBot="1">
      <c r="A18" s="54"/>
      <c r="B18" s="25"/>
      <c r="C18" s="25"/>
      <c r="D18" s="54"/>
      <c r="E18" s="36"/>
      <c r="F18" s="36"/>
      <c r="G18" s="36">
        <f>F18*0.1</f>
        <v>0</v>
      </c>
      <c r="H18" s="54"/>
      <c r="I18" s="54"/>
    </row>
    <row r="19" spans="1:9" ht="12.75">
      <c r="A19" s="54"/>
      <c r="B19" s="26" t="s">
        <v>38</v>
      </c>
      <c r="C19" s="27" t="s">
        <v>3</v>
      </c>
      <c r="D19" s="35">
        <v>19567</v>
      </c>
      <c r="E19" s="36">
        <v>68</v>
      </c>
      <c r="F19" s="36">
        <f>E19-E41</f>
        <v>8</v>
      </c>
      <c r="G19" s="36">
        <f>F19*0.1</f>
        <v>0.8</v>
      </c>
      <c r="H19" s="54"/>
      <c r="I19" s="54"/>
    </row>
    <row r="20" spans="1:9" ht="12.75">
      <c r="A20" s="54"/>
      <c r="B20" s="19" t="s">
        <v>41</v>
      </c>
      <c r="C20" s="20" t="s">
        <v>42</v>
      </c>
      <c r="D20" s="35">
        <v>22578</v>
      </c>
      <c r="E20" s="36">
        <v>60</v>
      </c>
      <c r="F20" s="36">
        <f>E20-E41</f>
        <v>0</v>
      </c>
      <c r="G20" s="36">
        <f>F20*0.1</f>
        <v>0</v>
      </c>
      <c r="H20" s="54"/>
      <c r="I20" s="54"/>
    </row>
    <row r="21" spans="1:9" ht="12.75">
      <c r="A21" s="54"/>
      <c r="B21" s="30" t="s">
        <v>46</v>
      </c>
      <c r="C21" s="30" t="s">
        <v>30</v>
      </c>
      <c r="D21" s="35">
        <v>22806</v>
      </c>
      <c r="E21" s="36">
        <v>59</v>
      </c>
      <c r="F21" s="36">
        <f>E21-E41</f>
        <v>-1</v>
      </c>
      <c r="G21" s="36">
        <v>0.2</v>
      </c>
      <c r="H21" s="54"/>
      <c r="I21" s="54"/>
    </row>
    <row r="22" spans="1:9" ht="12.75">
      <c r="A22" s="54"/>
      <c r="B22" s="30"/>
      <c r="C22" s="30"/>
      <c r="D22" s="35"/>
      <c r="E22" s="36"/>
      <c r="F22" s="36"/>
      <c r="G22" s="36"/>
      <c r="H22" s="54"/>
      <c r="I22" s="54"/>
    </row>
    <row r="23" spans="1:9" ht="12.75">
      <c r="A23" s="54"/>
      <c r="B23" s="30" t="s">
        <v>167</v>
      </c>
      <c r="C23" s="30"/>
      <c r="D23" s="35">
        <v>25007</v>
      </c>
      <c r="E23" s="36">
        <v>53</v>
      </c>
      <c r="F23" s="36">
        <f>E23-E41</f>
        <v>-7</v>
      </c>
      <c r="G23" s="36"/>
      <c r="H23" s="54"/>
      <c r="I23" s="54"/>
    </row>
    <row r="24" spans="1:9" ht="12.75">
      <c r="A24" s="54"/>
      <c r="B24" s="30" t="s">
        <v>49</v>
      </c>
      <c r="C24" s="30"/>
      <c r="D24" s="35">
        <v>23224</v>
      </c>
      <c r="E24" s="36">
        <v>58</v>
      </c>
      <c r="F24" s="36">
        <f>E24-E41</f>
        <v>-2</v>
      </c>
      <c r="G24" s="36">
        <v>0.1</v>
      </c>
      <c r="H24" s="54"/>
      <c r="I24" s="54"/>
    </row>
    <row r="25" spans="1:9" ht="12.75">
      <c r="A25" s="54"/>
      <c r="B25" s="30" t="s">
        <v>165</v>
      </c>
      <c r="C25" s="30"/>
      <c r="D25" s="35">
        <v>21626</v>
      </c>
      <c r="E25" s="36">
        <v>63</v>
      </c>
      <c r="F25" s="36">
        <f>E25-E41</f>
        <v>3</v>
      </c>
      <c r="G25" s="36">
        <v>0.6</v>
      </c>
      <c r="H25" s="54"/>
      <c r="I25" s="54"/>
    </row>
    <row r="26" spans="2:8" ht="13.5" thickBot="1">
      <c r="B26" s="30"/>
      <c r="C26" s="30"/>
      <c r="D26" s="35"/>
      <c r="E26" s="36"/>
      <c r="F26" s="36"/>
      <c r="G26" s="36"/>
      <c r="H26" s="54"/>
    </row>
    <row r="27" spans="2:7" ht="12.75">
      <c r="B27" s="31" t="s">
        <v>147</v>
      </c>
      <c r="C27" s="32" t="s">
        <v>149</v>
      </c>
      <c r="D27" s="34">
        <v>35709</v>
      </c>
      <c r="E27" s="33">
        <v>24</v>
      </c>
      <c r="F27" s="33"/>
      <c r="G27" s="36"/>
    </row>
    <row r="28" spans="2:7" ht="12.75">
      <c r="B28" s="19" t="s">
        <v>4</v>
      </c>
      <c r="C28" s="20" t="s">
        <v>110</v>
      </c>
      <c r="D28" s="34">
        <v>23384</v>
      </c>
      <c r="E28" s="33">
        <v>58</v>
      </c>
      <c r="F28" s="33">
        <f>E28-E41</f>
        <v>-2</v>
      </c>
      <c r="G28" s="36">
        <v>0.1</v>
      </c>
    </row>
    <row r="29" spans="2:7" ht="12.75">
      <c r="B29" s="19" t="s">
        <v>52</v>
      </c>
      <c r="C29" s="20" t="s">
        <v>53</v>
      </c>
      <c r="D29" s="34">
        <v>20136</v>
      </c>
      <c r="E29" s="33">
        <v>67</v>
      </c>
      <c r="F29" s="33">
        <f>E29-E41</f>
        <v>7</v>
      </c>
      <c r="G29" s="36">
        <f>F29*0.1</f>
        <v>0.7000000000000001</v>
      </c>
    </row>
    <row r="30" spans="2:7" ht="12.75">
      <c r="B30" s="21" t="s">
        <v>54</v>
      </c>
      <c r="C30" s="22" t="s">
        <v>55</v>
      </c>
      <c r="D30" s="34">
        <v>21767</v>
      </c>
      <c r="E30" s="33">
        <v>62</v>
      </c>
      <c r="F30" s="33">
        <f>E30-E41</f>
        <v>2</v>
      </c>
      <c r="G30" s="36">
        <f>F30*0.1</f>
        <v>0.2</v>
      </c>
    </row>
    <row r="31" spans="2:7" ht="12.75">
      <c r="B31" s="19" t="s">
        <v>37</v>
      </c>
      <c r="C31" s="20" t="s">
        <v>13</v>
      </c>
      <c r="D31" s="34">
        <v>23486</v>
      </c>
      <c r="E31" s="33">
        <v>57</v>
      </c>
      <c r="F31" s="33">
        <f>E31-E41</f>
        <v>-3</v>
      </c>
      <c r="G31" s="36">
        <f>F31*0.1</f>
        <v>-0.30000000000000004</v>
      </c>
    </row>
    <row r="32" spans="2:7" ht="12.75">
      <c r="B32" s="21" t="s">
        <v>4</v>
      </c>
      <c r="C32" s="22" t="s">
        <v>43</v>
      </c>
      <c r="D32" s="35">
        <v>25743</v>
      </c>
      <c r="E32" s="36">
        <v>51</v>
      </c>
      <c r="F32" s="36">
        <f>E32-E41</f>
        <v>-9</v>
      </c>
      <c r="G32" s="36"/>
    </row>
    <row r="33" spans="2:7" ht="12.75">
      <c r="B33" s="17" t="s">
        <v>173</v>
      </c>
      <c r="C33" s="18" t="s">
        <v>22</v>
      </c>
      <c r="D33" s="34">
        <v>30315</v>
      </c>
      <c r="E33" s="33">
        <v>40</v>
      </c>
      <c r="F33" s="36">
        <f>E33-E41</f>
        <v>-20</v>
      </c>
      <c r="G33" s="36"/>
    </row>
    <row r="34" spans="2:7" ht="12.75">
      <c r="B34" s="43" t="s">
        <v>177</v>
      </c>
      <c r="C34" s="44" t="s">
        <v>57</v>
      </c>
      <c r="D34" s="34">
        <v>22604</v>
      </c>
      <c r="E34" s="33">
        <v>60</v>
      </c>
      <c r="F34">
        <v>3</v>
      </c>
      <c r="G34">
        <v>0.3</v>
      </c>
    </row>
    <row r="36" spans="2:7" ht="12.75">
      <c r="B36" s="17"/>
      <c r="C36" s="18"/>
      <c r="D36" s="34"/>
      <c r="E36" s="33"/>
      <c r="G36" s="36"/>
    </row>
    <row r="38" spans="4:5" ht="12.75">
      <c r="D38" t="s">
        <v>97</v>
      </c>
      <c r="E38">
        <f>SUM(E3:E37)</f>
        <v>1612</v>
      </c>
    </row>
    <row r="39" spans="4:5" ht="12.75">
      <c r="D39" t="s">
        <v>98</v>
      </c>
      <c r="E39">
        <v>27</v>
      </c>
    </row>
    <row r="40" spans="4:5" ht="12.75">
      <c r="D40" t="s">
        <v>99</v>
      </c>
      <c r="E40">
        <f>E38/E39</f>
        <v>59.7037037037037</v>
      </c>
    </row>
    <row r="41" spans="4:6" ht="12.75">
      <c r="D41" t="s">
        <v>100</v>
      </c>
      <c r="E41">
        <v>60</v>
      </c>
      <c r="F41" t="s">
        <v>101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35" sqref="B35:B39"/>
    </sheetView>
  </sheetViews>
  <sheetFormatPr defaultColWidth="11.421875" defaultRowHeight="12.75"/>
  <cols>
    <col min="4" max="4" width="8.28125" style="0" customWidth="1"/>
  </cols>
  <sheetData>
    <row r="1" spans="1:7" ht="12.75">
      <c r="A1" s="54"/>
      <c r="B1" s="54"/>
      <c r="C1" s="54"/>
      <c r="D1" s="54"/>
      <c r="E1" s="54"/>
      <c r="F1" s="54"/>
      <c r="G1" s="54"/>
    </row>
    <row r="2" spans="1:7" ht="12.75">
      <c r="A2" s="54"/>
      <c r="B2" s="54"/>
      <c r="C2" s="54"/>
      <c r="D2" s="54"/>
      <c r="E2" s="54"/>
      <c r="F2" s="54"/>
      <c r="G2" s="54"/>
    </row>
    <row r="3" spans="1:7" ht="12.75">
      <c r="A3" s="54"/>
      <c r="B3" s="54"/>
      <c r="C3" s="54"/>
      <c r="D3" s="54"/>
      <c r="E3" s="54"/>
      <c r="F3" s="54"/>
      <c r="G3" s="54"/>
    </row>
    <row r="4" spans="1:7" ht="12.75">
      <c r="A4" s="76"/>
      <c r="B4" s="76" t="s">
        <v>102</v>
      </c>
      <c r="C4" s="76"/>
      <c r="D4" s="76"/>
      <c r="E4" s="76"/>
      <c r="F4" s="76"/>
      <c r="G4" s="54"/>
    </row>
    <row r="5" spans="1:8" ht="12.75">
      <c r="A5" s="76">
        <v>1</v>
      </c>
      <c r="B5" s="79" t="s">
        <v>154</v>
      </c>
      <c r="C5" s="46">
        <v>9.33</v>
      </c>
      <c r="D5" s="1">
        <v>9.57</v>
      </c>
      <c r="E5" s="79"/>
      <c r="F5" s="79"/>
      <c r="G5" s="61"/>
      <c r="H5" s="1"/>
    </row>
    <row r="6" spans="1:8" ht="12.75">
      <c r="A6" s="76">
        <v>2</v>
      </c>
      <c r="B6" s="79" t="s">
        <v>180</v>
      </c>
      <c r="C6" s="46">
        <v>7.67</v>
      </c>
      <c r="D6" s="1">
        <v>8.14</v>
      </c>
      <c r="E6" s="78"/>
      <c r="F6" s="79"/>
      <c r="G6" s="61"/>
      <c r="H6" s="1"/>
    </row>
    <row r="7" spans="1:8" ht="12.75">
      <c r="A7" s="76">
        <v>3</v>
      </c>
      <c r="B7" s="79" t="s">
        <v>115</v>
      </c>
      <c r="C7" s="46">
        <v>6</v>
      </c>
      <c r="D7" s="1">
        <v>6.71</v>
      </c>
      <c r="E7" s="78"/>
      <c r="F7" s="79"/>
      <c r="G7" s="61"/>
      <c r="H7" s="1"/>
    </row>
    <row r="8" spans="1:8" ht="12.75">
      <c r="A8" s="76">
        <v>4</v>
      </c>
      <c r="B8" s="79" t="s">
        <v>14</v>
      </c>
      <c r="C8" s="46">
        <v>4.33</v>
      </c>
      <c r="D8" s="1">
        <v>5.29</v>
      </c>
      <c r="E8" s="78"/>
      <c r="F8" s="79"/>
      <c r="G8" s="61"/>
      <c r="H8" s="1"/>
    </row>
    <row r="9" spans="1:8" ht="12.75">
      <c r="A9" s="76">
        <v>5</v>
      </c>
      <c r="B9" s="79" t="s">
        <v>18</v>
      </c>
      <c r="C9" s="46">
        <v>2.67</v>
      </c>
      <c r="D9" s="1">
        <v>3.86</v>
      </c>
      <c r="E9" s="78"/>
      <c r="F9" s="79"/>
      <c r="G9" s="61"/>
      <c r="H9" s="1"/>
    </row>
    <row r="10" spans="1:8" ht="12.75">
      <c r="A10" s="76"/>
      <c r="B10" s="79" t="s">
        <v>182</v>
      </c>
      <c r="C10" s="128">
        <v>1.33</v>
      </c>
      <c r="D10" s="1">
        <v>2.43</v>
      </c>
      <c r="E10" s="78"/>
      <c r="F10" s="79"/>
      <c r="G10" s="61"/>
      <c r="H10" s="1"/>
    </row>
    <row r="11" spans="1:8" ht="12.75">
      <c r="A11" s="76">
        <v>6</v>
      </c>
      <c r="B11" s="79" t="s">
        <v>6</v>
      </c>
      <c r="C11" s="46">
        <v>1</v>
      </c>
      <c r="D11" s="1">
        <v>1</v>
      </c>
      <c r="E11" s="78"/>
      <c r="F11" s="79"/>
      <c r="G11" s="61"/>
      <c r="H11" s="1"/>
    </row>
    <row r="12" spans="4:8" ht="12.75">
      <c r="D12" s="79"/>
      <c r="E12" s="78"/>
      <c r="F12" s="79"/>
      <c r="G12" s="61"/>
      <c r="H12" s="1"/>
    </row>
    <row r="13" spans="1:8" ht="12.75">
      <c r="A13" s="76"/>
      <c r="B13" s="79" t="s">
        <v>103</v>
      </c>
      <c r="C13" s="79"/>
      <c r="D13" s="79"/>
      <c r="E13" s="79"/>
      <c r="F13" s="79"/>
      <c r="G13" s="61"/>
      <c r="H13" s="1"/>
    </row>
    <row r="14" spans="1:8" ht="12.75">
      <c r="A14" s="76">
        <v>1</v>
      </c>
      <c r="B14" s="79" t="s">
        <v>8</v>
      </c>
      <c r="C14" s="46">
        <v>9.33</v>
      </c>
      <c r="D14" s="3">
        <v>9.75</v>
      </c>
      <c r="E14" s="79"/>
      <c r="F14" s="79"/>
      <c r="G14" s="61"/>
      <c r="H14" s="1"/>
    </row>
    <row r="15" spans="1:8" ht="12.75">
      <c r="A15" s="76">
        <v>2</v>
      </c>
      <c r="B15" s="79" t="s">
        <v>181</v>
      </c>
      <c r="C15" s="46">
        <v>7.67</v>
      </c>
      <c r="D15" s="3">
        <v>8.5</v>
      </c>
      <c r="E15" s="79"/>
      <c r="F15" s="79"/>
      <c r="G15" s="61"/>
      <c r="H15" s="1"/>
    </row>
    <row r="16" spans="1:8" ht="12.75">
      <c r="A16" s="76">
        <v>3</v>
      </c>
      <c r="B16" s="79" t="s">
        <v>24</v>
      </c>
      <c r="C16" s="46">
        <v>6</v>
      </c>
      <c r="D16" s="3">
        <v>7.25</v>
      </c>
      <c r="E16" s="79"/>
      <c r="F16" s="79"/>
      <c r="G16" s="61"/>
      <c r="H16" s="1"/>
    </row>
    <row r="17" spans="1:8" ht="12.75">
      <c r="A17" s="76">
        <v>4</v>
      </c>
      <c r="B17" s="79" t="s">
        <v>28</v>
      </c>
      <c r="C17" s="46">
        <v>4.33</v>
      </c>
      <c r="D17" s="3">
        <v>6</v>
      </c>
      <c r="E17" s="78"/>
      <c r="F17" s="79"/>
      <c r="G17" s="61"/>
      <c r="H17" s="1"/>
    </row>
    <row r="18" spans="1:8" ht="12.75">
      <c r="A18" s="76"/>
      <c r="B18" s="86" t="s">
        <v>142</v>
      </c>
      <c r="D18" s="3">
        <v>4.75</v>
      </c>
      <c r="E18" s="78"/>
      <c r="F18" s="79"/>
      <c r="G18" s="61"/>
      <c r="H18" s="1"/>
    </row>
    <row r="19" spans="1:8" ht="12.75">
      <c r="A19" s="76">
        <v>5</v>
      </c>
      <c r="B19" s="79" t="s">
        <v>178</v>
      </c>
      <c r="C19" s="46">
        <v>2.67</v>
      </c>
      <c r="D19" s="3">
        <v>3.5</v>
      </c>
      <c r="E19" s="78"/>
      <c r="F19" s="79"/>
      <c r="G19" s="61"/>
      <c r="H19" s="1"/>
    </row>
    <row r="20" spans="1:8" ht="12.75">
      <c r="A20" s="76">
        <v>6</v>
      </c>
      <c r="B20" s="87" t="s">
        <v>4</v>
      </c>
      <c r="C20" s="46"/>
      <c r="D20" s="3">
        <v>2.25</v>
      </c>
      <c r="E20" s="78"/>
      <c r="F20" s="79"/>
      <c r="G20" s="61"/>
      <c r="H20" s="1"/>
    </row>
    <row r="21" spans="1:8" ht="12.75">
      <c r="A21" s="76"/>
      <c r="B21" s="87" t="s">
        <v>183</v>
      </c>
      <c r="C21" s="79"/>
      <c r="D21" s="61">
        <v>1</v>
      </c>
      <c r="E21" s="79"/>
      <c r="F21" s="79"/>
      <c r="G21" s="61"/>
      <c r="H21" s="1"/>
    </row>
    <row r="22" spans="4:8" ht="12.75">
      <c r="D22" s="78"/>
      <c r="E22" s="79"/>
      <c r="F22" s="79"/>
      <c r="G22" s="61"/>
      <c r="H22" s="1"/>
    </row>
    <row r="23" spans="1:8" ht="12.75">
      <c r="A23" s="76"/>
      <c r="B23" s="79" t="s">
        <v>104</v>
      </c>
      <c r="C23" s="79"/>
      <c r="D23" s="78"/>
      <c r="E23" s="79"/>
      <c r="F23" s="79"/>
      <c r="G23" s="61"/>
      <c r="H23" s="1"/>
    </row>
    <row r="24" spans="1:8" ht="12.75">
      <c r="A24" s="76">
        <v>1</v>
      </c>
      <c r="B24" s="79" t="s">
        <v>46</v>
      </c>
      <c r="C24" s="46">
        <v>7.66</v>
      </c>
      <c r="D24" s="79"/>
      <c r="E24" s="79"/>
      <c r="F24" s="79"/>
      <c r="G24" s="61"/>
      <c r="H24" s="1"/>
    </row>
    <row r="25" spans="1:8" ht="12.75">
      <c r="A25" s="76">
        <v>2</v>
      </c>
      <c r="B25" s="79" t="s">
        <v>38</v>
      </c>
      <c r="C25" s="46">
        <v>4.33</v>
      </c>
      <c r="D25" s="79"/>
      <c r="E25" s="78"/>
      <c r="F25" s="79"/>
      <c r="G25" s="61"/>
      <c r="H25" s="1"/>
    </row>
    <row r="26" spans="1:8" ht="12.75">
      <c r="A26" s="76">
        <v>3</v>
      </c>
      <c r="B26" s="79" t="s">
        <v>41</v>
      </c>
      <c r="C26" s="46">
        <v>1</v>
      </c>
      <c r="D26" s="78"/>
      <c r="E26" s="78"/>
      <c r="F26" s="79"/>
      <c r="G26" s="61"/>
      <c r="H26" s="1"/>
    </row>
    <row r="27" spans="1:8" ht="12.75">
      <c r="A27" s="76"/>
      <c r="B27" s="79"/>
      <c r="C27" s="79"/>
      <c r="D27" s="78"/>
      <c r="E27" s="78"/>
      <c r="F27" s="79"/>
      <c r="G27" s="61"/>
      <c r="H27" s="1"/>
    </row>
    <row r="28" spans="1:8" ht="12.75">
      <c r="A28" s="76"/>
      <c r="B28" s="79" t="s">
        <v>172</v>
      </c>
      <c r="C28" s="79"/>
      <c r="D28" s="78"/>
      <c r="E28" s="79"/>
      <c r="F28" s="79"/>
      <c r="G28" s="61"/>
      <c r="H28" s="1"/>
    </row>
    <row r="29" spans="1:8" ht="12.75">
      <c r="A29" s="76">
        <v>1</v>
      </c>
      <c r="B29" s="79" t="s">
        <v>165</v>
      </c>
      <c r="C29" s="46">
        <v>8.5</v>
      </c>
      <c r="D29" s="46">
        <v>8.5</v>
      </c>
      <c r="E29" s="79"/>
      <c r="F29" s="79"/>
      <c r="G29" s="61"/>
      <c r="H29" s="1"/>
    </row>
    <row r="30" spans="1:8" ht="12.75">
      <c r="A30" s="76">
        <v>2</v>
      </c>
      <c r="B30" s="79" t="s">
        <v>184</v>
      </c>
      <c r="C30" s="46">
        <v>6</v>
      </c>
      <c r="D30" s="46">
        <v>6</v>
      </c>
      <c r="E30" s="79"/>
      <c r="F30" s="79"/>
      <c r="G30" s="61"/>
      <c r="H30" s="1"/>
    </row>
    <row r="31" spans="1:8" ht="12.75">
      <c r="A31" s="76">
        <v>3</v>
      </c>
      <c r="B31" s="87" t="s">
        <v>49</v>
      </c>
      <c r="C31" s="46"/>
      <c r="D31" s="46">
        <v>3.5</v>
      </c>
      <c r="E31" s="79"/>
      <c r="F31" s="79"/>
      <c r="G31" s="61"/>
      <c r="H31" s="1"/>
    </row>
    <row r="32" spans="1:8" ht="12.75">
      <c r="A32" s="76">
        <v>4</v>
      </c>
      <c r="B32" s="87" t="s">
        <v>167</v>
      </c>
      <c r="C32" s="46"/>
      <c r="D32" s="46">
        <v>1</v>
      </c>
      <c r="E32" s="79"/>
      <c r="F32" s="79"/>
      <c r="G32" s="61"/>
      <c r="H32" s="1"/>
    </row>
    <row r="33" spans="3:8" ht="12.75">
      <c r="C33" s="79"/>
      <c r="D33" s="79"/>
      <c r="E33" s="79"/>
      <c r="F33" s="79"/>
      <c r="G33" s="61"/>
      <c r="H33" s="1"/>
    </row>
    <row r="34" spans="1:8" ht="12.75">
      <c r="A34" s="76"/>
      <c r="B34" s="79" t="s">
        <v>105</v>
      </c>
      <c r="C34" s="79"/>
      <c r="D34" s="79"/>
      <c r="E34" s="79"/>
      <c r="F34" s="79"/>
      <c r="G34" s="61"/>
      <c r="H34" s="1"/>
    </row>
    <row r="35" spans="1:8" ht="12.75">
      <c r="A35" s="76">
        <v>1</v>
      </c>
      <c r="B35" s="79" t="s">
        <v>4</v>
      </c>
      <c r="C35" s="46">
        <v>8.5</v>
      </c>
      <c r="D35" s="79"/>
      <c r="E35" s="79"/>
      <c r="F35" s="79"/>
      <c r="G35" s="61"/>
      <c r="H35" s="1"/>
    </row>
    <row r="36" spans="1:8" ht="12.75">
      <c r="A36" s="76">
        <v>2</v>
      </c>
      <c r="B36" s="79" t="s">
        <v>185</v>
      </c>
      <c r="C36" s="46">
        <v>6</v>
      </c>
      <c r="D36" s="79"/>
      <c r="E36" s="79"/>
      <c r="F36" s="79"/>
      <c r="G36" s="61"/>
      <c r="H36" s="1"/>
    </row>
    <row r="37" spans="1:8" ht="12.75">
      <c r="A37" s="76">
        <v>3</v>
      </c>
      <c r="B37" s="79" t="s">
        <v>177</v>
      </c>
      <c r="C37" s="46">
        <v>3.5</v>
      </c>
      <c r="D37" s="79"/>
      <c r="E37" s="79"/>
      <c r="F37" s="79"/>
      <c r="G37" s="61"/>
      <c r="H37" s="1"/>
    </row>
    <row r="38" spans="1:7" ht="12.75">
      <c r="A38" s="76">
        <v>4</v>
      </c>
      <c r="B38" s="79" t="s">
        <v>54</v>
      </c>
      <c r="C38" s="46">
        <v>1</v>
      </c>
      <c r="D38" s="76"/>
      <c r="E38" s="76"/>
      <c r="F38" s="76"/>
      <c r="G38" s="54"/>
    </row>
    <row r="39" spans="1:7" ht="12.75">
      <c r="A39" s="76"/>
      <c r="B39" s="79"/>
      <c r="C39" s="79"/>
      <c r="D39" s="76"/>
      <c r="E39" s="76"/>
      <c r="F39" s="76"/>
      <c r="G39" s="54"/>
    </row>
    <row r="40" spans="4:7" ht="12.75">
      <c r="D40" s="76"/>
      <c r="E40" s="76"/>
      <c r="F40" s="76"/>
      <c r="G40" s="54"/>
    </row>
    <row r="41" spans="4:7" ht="12.75">
      <c r="D41" s="54"/>
      <c r="E41" s="54"/>
      <c r="F41" s="54"/>
      <c r="G41" s="54"/>
    </row>
    <row r="42" spans="4:7" ht="12.75">
      <c r="D42" s="54"/>
      <c r="E42" s="54"/>
      <c r="F42" s="54"/>
      <c r="G42" s="54"/>
    </row>
    <row r="43" spans="4:7" ht="12.75">
      <c r="D43" s="54"/>
      <c r="E43" s="54"/>
      <c r="F43" s="54"/>
      <c r="G43" s="5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8"/>
  <sheetViews>
    <sheetView zoomScalePageLayoutView="0" workbookViewId="0" topLeftCell="A1">
      <selection activeCell="I26" sqref="I26"/>
    </sheetView>
  </sheetViews>
  <sheetFormatPr defaultColWidth="11.421875" defaultRowHeight="12.75"/>
  <sheetData>
    <row r="2" spans="1:5" ht="12.75">
      <c r="A2" s="76"/>
      <c r="B2" s="76"/>
      <c r="C2" s="76"/>
      <c r="D2" s="76"/>
      <c r="E2" s="76"/>
    </row>
    <row r="3" spans="1:5" ht="12.75">
      <c r="A3" s="76"/>
      <c r="B3" s="76"/>
      <c r="C3" s="76" t="s">
        <v>102</v>
      </c>
      <c r="D3" s="76"/>
      <c r="E3" s="76"/>
    </row>
    <row r="4" spans="1:5" ht="12.75">
      <c r="A4" s="76"/>
      <c r="B4" s="76">
        <v>1</v>
      </c>
      <c r="C4" s="79" t="s">
        <v>154</v>
      </c>
      <c r="D4" s="46">
        <v>9.33</v>
      </c>
      <c r="E4" s="46">
        <v>9.33</v>
      </c>
    </row>
    <row r="5" spans="1:5" ht="12.75">
      <c r="A5" s="76"/>
      <c r="B5" s="76">
        <v>2</v>
      </c>
      <c r="C5" s="79" t="s">
        <v>180</v>
      </c>
      <c r="D5" s="46">
        <v>7.67</v>
      </c>
      <c r="E5" s="46">
        <v>7.67</v>
      </c>
    </row>
    <row r="6" spans="1:5" ht="12.75">
      <c r="A6" s="76"/>
      <c r="B6" s="76">
        <v>3</v>
      </c>
      <c r="C6" s="79" t="s">
        <v>14</v>
      </c>
      <c r="D6" s="46">
        <v>6</v>
      </c>
      <c r="E6" s="46">
        <v>6</v>
      </c>
    </row>
    <row r="7" spans="1:5" ht="12.75">
      <c r="A7" s="76"/>
      <c r="B7" s="76">
        <v>4</v>
      </c>
      <c r="C7" s="86" t="s">
        <v>182</v>
      </c>
      <c r="D7" s="46">
        <v>4.33</v>
      </c>
      <c r="E7" s="46">
        <v>4.33</v>
      </c>
    </row>
    <row r="8" spans="1:5" ht="12.75">
      <c r="A8" s="76"/>
      <c r="B8" s="76">
        <v>5</v>
      </c>
      <c r="C8" s="79" t="s">
        <v>6</v>
      </c>
      <c r="D8" s="46">
        <v>2.67</v>
      </c>
      <c r="E8" s="46">
        <v>2.67</v>
      </c>
    </row>
    <row r="9" spans="1:5" ht="12.75">
      <c r="A9" s="76"/>
      <c r="B9" s="76">
        <v>6</v>
      </c>
      <c r="C9" s="87" t="s">
        <v>18</v>
      </c>
      <c r="E9" s="46">
        <v>1</v>
      </c>
    </row>
    <row r="10" spans="1:5" ht="12.75">
      <c r="A10" s="76"/>
      <c r="B10" s="76"/>
      <c r="C10" s="79"/>
      <c r="D10" s="46"/>
      <c r="E10" s="76"/>
    </row>
    <row r="11" spans="1:5" ht="12.75">
      <c r="A11" s="76"/>
      <c r="E11" s="76"/>
    </row>
    <row r="12" spans="1:5" ht="12.75">
      <c r="A12" s="76"/>
      <c r="B12" s="76"/>
      <c r="C12" s="79" t="s">
        <v>103</v>
      </c>
      <c r="D12" s="79"/>
      <c r="E12" s="76"/>
    </row>
    <row r="13" spans="1:5" ht="12.75">
      <c r="A13" s="76"/>
      <c r="B13" s="76">
        <v>0</v>
      </c>
      <c r="C13" s="86" t="s">
        <v>183</v>
      </c>
      <c r="D13" s="79"/>
      <c r="E13" s="3">
        <v>9.75</v>
      </c>
    </row>
    <row r="14" spans="1:5" ht="12.75">
      <c r="A14" s="76"/>
      <c r="B14" s="76">
        <v>1</v>
      </c>
      <c r="C14" s="79" t="s">
        <v>4</v>
      </c>
      <c r="D14" s="46">
        <v>9.33</v>
      </c>
      <c r="E14" s="3">
        <v>8.5</v>
      </c>
    </row>
    <row r="15" spans="1:5" ht="12.75">
      <c r="A15" s="76"/>
      <c r="B15" s="76">
        <v>0</v>
      </c>
      <c r="C15" s="86" t="s">
        <v>142</v>
      </c>
      <c r="E15" s="3">
        <v>7.25</v>
      </c>
    </row>
    <row r="16" spans="1:5" ht="12.75">
      <c r="A16" s="76"/>
      <c r="B16" s="76">
        <v>2</v>
      </c>
      <c r="C16" s="79" t="s">
        <v>181</v>
      </c>
      <c r="D16" s="46">
        <v>7.67</v>
      </c>
      <c r="E16" s="3">
        <v>6</v>
      </c>
    </row>
    <row r="17" spans="1:5" ht="12.75">
      <c r="A17" s="76"/>
      <c r="B17" s="76">
        <v>3</v>
      </c>
      <c r="C17" s="79" t="s">
        <v>24</v>
      </c>
      <c r="D17" s="46">
        <v>6</v>
      </c>
      <c r="E17" s="3">
        <v>4.75</v>
      </c>
    </row>
    <row r="18" spans="1:5" ht="12.75">
      <c r="A18" s="76"/>
      <c r="B18" s="76">
        <v>4</v>
      </c>
      <c r="C18" s="79" t="s">
        <v>28</v>
      </c>
      <c r="D18" s="46">
        <v>4.33</v>
      </c>
      <c r="E18" s="3">
        <v>3.5</v>
      </c>
    </row>
    <row r="19" spans="1:5" ht="12.75">
      <c r="A19" s="76"/>
      <c r="B19" s="76">
        <v>5</v>
      </c>
      <c r="C19" s="87" t="s">
        <v>178</v>
      </c>
      <c r="D19" s="46"/>
      <c r="E19" s="3">
        <v>2.25</v>
      </c>
    </row>
    <row r="20" spans="1:5" ht="12.75">
      <c r="A20" s="76"/>
      <c r="B20" s="76">
        <v>6</v>
      </c>
      <c r="C20" s="87" t="s">
        <v>8</v>
      </c>
      <c r="D20" s="46"/>
      <c r="E20" s="61">
        <v>1</v>
      </c>
    </row>
    <row r="21" spans="1:5" ht="12.75">
      <c r="A21" s="76"/>
      <c r="E21" s="76"/>
    </row>
    <row r="22" spans="1:5" ht="12.75">
      <c r="A22" s="76"/>
      <c r="B22" s="76"/>
      <c r="C22" s="79" t="s">
        <v>104</v>
      </c>
      <c r="D22" s="79"/>
      <c r="E22" s="76"/>
    </row>
    <row r="23" spans="1:5" ht="12.75">
      <c r="A23" s="76"/>
      <c r="B23" s="76">
        <v>1</v>
      </c>
      <c r="C23" s="79" t="s">
        <v>46</v>
      </c>
      <c r="D23" s="46">
        <v>7.66</v>
      </c>
      <c r="E23" s="76"/>
    </row>
    <row r="24" spans="1:5" ht="12.75">
      <c r="A24" s="76"/>
      <c r="B24" s="76">
        <v>2</v>
      </c>
      <c r="C24" s="79" t="s">
        <v>38</v>
      </c>
      <c r="D24" s="46">
        <v>4.33</v>
      </c>
      <c r="E24" s="76"/>
    </row>
    <row r="25" spans="1:5" ht="12.75">
      <c r="A25" s="76"/>
      <c r="B25" s="76">
        <v>3</v>
      </c>
      <c r="C25" s="79" t="s">
        <v>41</v>
      </c>
      <c r="D25" s="46">
        <v>1</v>
      </c>
      <c r="E25" s="76"/>
    </row>
    <row r="26" spans="1:5" ht="12.75">
      <c r="A26" s="76"/>
      <c r="B26" s="76"/>
      <c r="C26" s="79"/>
      <c r="D26" s="79"/>
      <c r="E26" s="76"/>
    </row>
    <row r="27" spans="1:5" ht="12.75">
      <c r="A27" s="76"/>
      <c r="B27" s="76"/>
      <c r="C27" s="79" t="s">
        <v>172</v>
      </c>
      <c r="D27" s="79"/>
      <c r="E27" s="76"/>
    </row>
    <row r="28" spans="1:5" ht="12.75">
      <c r="A28" s="76"/>
      <c r="B28" s="76">
        <v>1</v>
      </c>
      <c r="C28" s="79" t="s">
        <v>165</v>
      </c>
      <c r="D28" s="46">
        <v>8.5</v>
      </c>
      <c r="E28" s="46">
        <v>8.5</v>
      </c>
    </row>
    <row r="29" spans="1:5" ht="12.75">
      <c r="A29" s="76"/>
      <c r="B29" s="76">
        <v>2</v>
      </c>
      <c r="C29" s="79" t="s">
        <v>184</v>
      </c>
      <c r="D29" s="46">
        <v>6</v>
      </c>
      <c r="E29" s="46">
        <v>6</v>
      </c>
    </row>
    <row r="30" spans="1:5" ht="12.75">
      <c r="A30" s="76"/>
      <c r="B30" s="76">
        <v>3</v>
      </c>
      <c r="C30" s="87" t="s">
        <v>49</v>
      </c>
      <c r="D30" s="46"/>
      <c r="E30" s="46">
        <v>3.5</v>
      </c>
    </row>
    <row r="31" spans="1:5" ht="12.75">
      <c r="A31" s="76"/>
      <c r="B31" s="76">
        <v>4</v>
      </c>
      <c r="C31" s="87" t="s">
        <v>167</v>
      </c>
      <c r="D31" s="46"/>
      <c r="E31" s="46">
        <v>1</v>
      </c>
    </row>
    <row r="32" spans="1:5" ht="12.75">
      <c r="A32" s="76"/>
      <c r="D32" s="79"/>
      <c r="E32" s="76"/>
    </row>
    <row r="33" spans="1:5" ht="12.75">
      <c r="A33" s="76"/>
      <c r="B33" s="76"/>
      <c r="C33" s="79" t="s">
        <v>105</v>
      </c>
      <c r="D33" s="79"/>
      <c r="E33" s="76"/>
    </row>
    <row r="34" spans="1:5" ht="12.75">
      <c r="A34" s="76"/>
      <c r="B34" s="76">
        <v>1</v>
      </c>
      <c r="C34" s="79" t="s">
        <v>4</v>
      </c>
      <c r="D34" s="46">
        <v>8.5</v>
      </c>
      <c r="E34" s="46">
        <v>8.5</v>
      </c>
    </row>
    <row r="35" spans="1:5" ht="12.75">
      <c r="A35" s="76"/>
      <c r="B35" s="76">
        <v>2</v>
      </c>
      <c r="C35" s="79" t="s">
        <v>185</v>
      </c>
      <c r="D35" s="46">
        <v>6</v>
      </c>
      <c r="E35" s="46">
        <v>6</v>
      </c>
    </row>
    <row r="36" spans="2:5" ht="12.75">
      <c r="B36" s="76">
        <v>3</v>
      </c>
      <c r="C36" s="79" t="s">
        <v>54</v>
      </c>
      <c r="D36" s="46">
        <v>3.5</v>
      </c>
      <c r="E36" s="46">
        <v>3.5</v>
      </c>
    </row>
    <row r="37" spans="2:5" ht="12.75">
      <c r="B37" s="76">
        <v>4</v>
      </c>
      <c r="C37" s="87" t="s">
        <v>177</v>
      </c>
      <c r="D37" s="46"/>
      <c r="E37" s="46">
        <v>1</v>
      </c>
    </row>
    <row r="38" spans="2:4" ht="12.75">
      <c r="B38" s="76"/>
      <c r="C38" s="79"/>
      <c r="D38" s="7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D32"/>
  <sheetViews>
    <sheetView zoomScalePageLayoutView="0" workbookViewId="0" topLeftCell="A1">
      <selection activeCell="E34" sqref="E34"/>
    </sheetView>
  </sheetViews>
  <sheetFormatPr defaultColWidth="11.421875" defaultRowHeight="12.75"/>
  <sheetData>
    <row r="6" ht="12.75">
      <c r="B6" t="s">
        <v>102</v>
      </c>
    </row>
    <row r="7" spans="1:3" ht="12.75">
      <c r="A7">
        <v>1</v>
      </c>
      <c r="B7" t="s">
        <v>188</v>
      </c>
      <c r="C7" s="46">
        <v>7.66</v>
      </c>
    </row>
    <row r="8" spans="1:3" ht="12.75">
      <c r="A8">
        <v>2</v>
      </c>
      <c r="B8" t="s">
        <v>189</v>
      </c>
      <c r="C8" s="46">
        <v>4.33</v>
      </c>
    </row>
    <row r="9" spans="1:3" ht="12.75">
      <c r="A9">
        <v>3</v>
      </c>
      <c r="B9" t="s">
        <v>190</v>
      </c>
      <c r="C9" s="46">
        <v>1</v>
      </c>
    </row>
    <row r="12" ht="12.75">
      <c r="B12" t="s">
        <v>103</v>
      </c>
    </row>
    <row r="13" spans="2:4" ht="12.75">
      <c r="B13" s="85" t="s">
        <v>191</v>
      </c>
      <c r="D13" s="1">
        <v>9.57</v>
      </c>
    </row>
    <row r="14" spans="2:4" ht="12.75">
      <c r="B14" s="85" t="s">
        <v>192</v>
      </c>
      <c r="D14" s="1">
        <v>8.14</v>
      </c>
    </row>
    <row r="15" spans="1:4" ht="12.75">
      <c r="A15">
        <v>1</v>
      </c>
      <c r="B15" t="s">
        <v>4</v>
      </c>
      <c r="C15" s="1">
        <v>9</v>
      </c>
      <c r="D15" s="1">
        <v>6.71</v>
      </c>
    </row>
    <row r="16" spans="1:4" ht="12.75">
      <c r="A16">
        <v>2</v>
      </c>
      <c r="B16" t="s">
        <v>24</v>
      </c>
      <c r="C16" s="1">
        <v>7</v>
      </c>
      <c r="D16" s="1">
        <v>5.29</v>
      </c>
    </row>
    <row r="17" spans="1:4" ht="12.75">
      <c r="A17">
        <v>3</v>
      </c>
      <c r="B17" t="s">
        <v>28</v>
      </c>
      <c r="C17" s="1">
        <v>5</v>
      </c>
      <c r="D17" s="1">
        <v>3.86</v>
      </c>
    </row>
    <row r="18" spans="1:4" ht="12.75">
      <c r="A18">
        <v>4</v>
      </c>
      <c r="B18" t="s">
        <v>8</v>
      </c>
      <c r="C18" s="1">
        <v>3</v>
      </c>
      <c r="D18" s="1">
        <v>2.43</v>
      </c>
    </row>
    <row r="19" spans="1:4" ht="12.75">
      <c r="A19">
        <v>5</v>
      </c>
      <c r="B19" t="s">
        <v>175</v>
      </c>
      <c r="C19" s="1">
        <v>1</v>
      </c>
      <c r="D19" s="1">
        <v>1</v>
      </c>
    </row>
    <row r="22" ht="12.75">
      <c r="B22" t="s">
        <v>172</v>
      </c>
    </row>
    <row r="23" spans="1:3" ht="12.75">
      <c r="A23">
        <v>1</v>
      </c>
      <c r="B23" t="s">
        <v>165</v>
      </c>
      <c r="C23" s="46">
        <v>7.66</v>
      </c>
    </row>
    <row r="24" spans="1:3" ht="12.75">
      <c r="A24">
        <v>2</v>
      </c>
      <c r="B24" t="s">
        <v>49</v>
      </c>
      <c r="C24" s="46">
        <v>4.33</v>
      </c>
    </row>
    <row r="25" spans="1:3" ht="12.75">
      <c r="A25">
        <v>3</v>
      </c>
      <c r="B25" t="s">
        <v>184</v>
      </c>
      <c r="C25" s="46">
        <v>1</v>
      </c>
    </row>
    <row r="28" ht="12.75">
      <c r="B28" t="s">
        <v>105</v>
      </c>
    </row>
    <row r="29" spans="1:3" ht="12.75">
      <c r="A29">
        <v>1</v>
      </c>
      <c r="B29" t="s">
        <v>4</v>
      </c>
      <c r="C29" s="46">
        <v>8.5</v>
      </c>
    </row>
    <row r="30" spans="1:3" ht="12.75">
      <c r="A30">
        <v>2</v>
      </c>
      <c r="B30" t="s">
        <v>147</v>
      </c>
      <c r="C30" s="46">
        <v>6</v>
      </c>
    </row>
    <row r="31" spans="1:3" ht="12.75">
      <c r="A31">
        <v>3</v>
      </c>
      <c r="B31" t="s">
        <v>195</v>
      </c>
      <c r="C31" s="46">
        <v>3.5</v>
      </c>
    </row>
    <row r="32" spans="1:3" ht="12.75">
      <c r="A32">
        <v>4</v>
      </c>
      <c r="B32" t="s">
        <v>193</v>
      </c>
      <c r="C32" s="46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2019-06-17T11:06:39Z</cp:lastPrinted>
  <dcterms:created xsi:type="dcterms:W3CDTF">2016-04-26T06:48:31Z</dcterms:created>
  <dcterms:modified xsi:type="dcterms:W3CDTF">2022-10-17T10:59:18Z</dcterms:modified>
  <cp:category/>
  <cp:version/>
  <cp:contentType/>
  <cp:contentStatus/>
</cp:coreProperties>
</file>